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9465" windowHeight="8700" activeTab="0"/>
  </bookViews>
  <sheets>
    <sheet name="IS" sheetId="1" r:id="rId1"/>
    <sheet name="BS" sheetId="2" r:id="rId2"/>
    <sheet name="ES" sheetId="3" r:id="rId3"/>
    <sheet name="CF" sheetId="4" r:id="rId4"/>
    <sheet name="Notes" sheetId="5" r:id="rId5"/>
  </sheets>
  <definedNames>
    <definedName name="_xlnm.Print_Titles" localSheetId="4">'Notes'!$1:$5</definedName>
    <definedName name="Z_717FDF11_CA24_49EE_AD3C_AE856F960CB9_.wvu.PrintArea" localSheetId="1" hidden="1">'BS'!$A$1:$G$63</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<sst xmlns="http://schemas.openxmlformats.org/spreadsheetml/2006/main" count="324" uniqueCount="240">
  <si>
    <t>The Group recorded revenue of RM80.2 million in the current quarter ended 31 March 2009, 28% lower compared to RM111.0 million reported in the preceding quarter. Year-on-year, current quarter's revenue has decreased by 12% from RM90.9 million.</t>
  </si>
  <si>
    <t>The Group made a profit before tax of RM27.4 million in the current quarter which was 13% lower compared to the RM31.4 million achieved in the preceding quarter. Against the corresponding quarter a year ago, the profit before tax was up by 30% from RM21.0 million. On the whole, current quarter's profit margin before tax of 34% was higher than the 28% achieved in the immediate preceding quarter due to the net gain from foreign exchange on account of the strengthened United States Dollar. Profit margin before tax in the same period last year was relatively lower at 23% in line with the comparatively weaker margins derived from the sale of lower-end vessels.</t>
  </si>
  <si>
    <t>On 14 June 2005, the Company offered 33,400,000 new ordinary shares in the Company pursuant to the Company's Employees' Share Option Scheme ("ESOS") at an exercise price of RM0.51 per share to the eligible employees and Directors of the Company and its subsidiaries. 30,482,000 of the options offered were accepted and subsequently granted on 14 July 2005.</t>
  </si>
  <si>
    <t>On 20 April 2009, the Board has recommended a first and final dividend of 12% (comprising a 4.5% tax exempt dividend and a 7.5% single tier dividend) and a special dividend of 3% tax exempt (or 3 sen in aggregate per share) in respect of the financial year ended 31 December 2008 for the approval of the shareholders at the forthcoming Annual General Meeting.</t>
  </si>
  <si>
    <t xml:space="preserve">    Estimated tax payable</t>
  </si>
  <si>
    <t>Terminated</t>
  </si>
  <si>
    <t>Granted</t>
  </si>
  <si>
    <t>CONDENSED CONSOLIDATED INCOME STATEMENTS</t>
  </si>
  <si>
    <t>Revenue</t>
  </si>
  <si>
    <t>CONDENSED CONSOLIDATED BALANCE SHEET</t>
  </si>
  <si>
    <t>Inventories</t>
  </si>
  <si>
    <t>Non distributable</t>
  </si>
  <si>
    <t>Distributable</t>
  </si>
  <si>
    <t>Retained</t>
  </si>
  <si>
    <t>Total</t>
  </si>
  <si>
    <t>RM'000</t>
  </si>
  <si>
    <t>Basis of Preparation</t>
  </si>
  <si>
    <t>Seasonal or Cyclical Factors</t>
  </si>
  <si>
    <t>Change in Accounting Estimate</t>
  </si>
  <si>
    <t>Debt and Equity Securities</t>
  </si>
  <si>
    <t>Dividends Paid</t>
  </si>
  <si>
    <t>Segmental Reporting</t>
  </si>
  <si>
    <t>Changes in the Composition of the Group</t>
  </si>
  <si>
    <t>Deferred taxation</t>
  </si>
  <si>
    <t xml:space="preserve">Review of Performance </t>
  </si>
  <si>
    <t>Status of Corporate Proposals</t>
  </si>
  <si>
    <t>Off Balance Sheet Financial Instruments</t>
  </si>
  <si>
    <t>Material Litigation</t>
  </si>
  <si>
    <t>Basic earnings per share</t>
  </si>
  <si>
    <t xml:space="preserve">Share </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</si>
  <si>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</si>
  <si>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</si>
  <si>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</si>
  <si>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</si>
  <si>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</si>
  <si>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</si>
  <si>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</si>
  <si>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</si>
  <si>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</si>
  <si>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</si>
  <si>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</si>
  <si>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Note</t>
  </si>
  <si>
    <t>Currency</t>
  </si>
  <si>
    <t>Finance costs</t>
  </si>
  <si>
    <t>Group Borrowings and Debt Securities</t>
  </si>
  <si>
    <t>Purchase or Disposal of Quoted Securities</t>
  </si>
  <si>
    <t>CONDENSED CONSOLIDATED STATEMENT OF CHANGES IN EQUITY</t>
  </si>
  <si>
    <t>As at the end of the quarter, there was only one class of shares in issue and they rank pari passu with each other.</t>
  </si>
  <si>
    <t xml:space="preserve">Vessel Chartering </t>
  </si>
  <si>
    <t>Contingent Liabilities and Contingent Assets</t>
  </si>
  <si>
    <t>Earnings Per Share</t>
  </si>
  <si>
    <t>Weighted average number of ordinary shares in issue ('000)</t>
  </si>
  <si>
    <t>The Group's borrowings as at the end of the quarter were as follows:</t>
  </si>
  <si>
    <t xml:space="preserve">                                                                                                                                                                                                                                                                                                                                                                                                                                                                                                                                                                                                                                                                                                                                                                                                                                                                                                                                                                                                                                                                         </t>
  </si>
  <si>
    <t>The Company did not issue any profit forecast or profit guarantee and therefore, this note is not applicable.</t>
  </si>
  <si>
    <t>3 months ended</t>
  </si>
  <si>
    <t>Individual</t>
  </si>
  <si>
    <t>Cumulative</t>
  </si>
  <si>
    <t>CASH AND CASH EQUIVALENTS AT BEGINNING OF FINANCIAL YEAR</t>
  </si>
  <si>
    <t>Basic earnings per share (sen)</t>
  </si>
  <si>
    <t>* Cash and cash equivalents at end of financial period comprise the following:</t>
  </si>
  <si>
    <t>Prospects</t>
  </si>
  <si>
    <t>COASTAL CONTRACTS BHD (Company No. 517649-A)</t>
  </si>
  <si>
    <t>Notes:</t>
  </si>
  <si>
    <t>CUMULATIVE</t>
  </si>
  <si>
    <t>INDIVIDUAL</t>
  </si>
  <si>
    <t>Cost of sales and services</t>
  </si>
  <si>
    <t>Gross profit</t>
  </si>
  <si>
    <t>Unusual Items Affecting the Financial Statements</t>
  </si>
  <si>
    <t>Vessel Chartering Division</t>
  </si>
  <si>
    <t>CONDENSED CONSOLIDATED CASH FLOW STATEMENT</t>
  </si>
  <si>
    <t xml:space="preserve">- Vessel Chartering </t>
  </si>
  <si>
    <t>Effect of exchange rate changes</t>
  </si>
  <si>
    <t>Exercised</t>
  </si>
  <si>
    <t>No. of shares</t>
  </si>
  <si>
    <t>('000)</t>
  </si>
  <si>
    <t>Administrative expenses</t>
  </si>
  <si>
    <t>CASH AND CASH EQUIVALENTS AT END OF FINANCIAL PERIOD*</t>
  </si>
  <si>
    <t>Cash and bank balances</t>
  </si>
  <si>
    <t>Cash and cash equivalents at end of financial period</t>
  </si>
  <si>
    <t>capital</t>
  </si>
  <si>
    <t>premium</t>
  </si>
  <si>
    <t xml:space="preserve">translation </t>
  </si>
  <si>
    <t>reserve</t>
  </si>
  <si>
    <t>The current gearing is within management comfort level.</t>
  </si>
  <si>
    <t>Other income</t>
  </si>
  <si>
    <t>Other expenses</t>
  </si>
  <si>
    <t>Profit before tax</t>
  </si>
  <si>
    <t>Income tax expense</t>
  </si>
  <si>
    <t>Profit for the period</t>
  </si>
  <si>
    <t>Attributable to:</t>
  </si>
  <si>
    <t>Equity holders of the parent</t>
  </si>
  <si>
    <t>Earnings per share attributable to</t>
  </si>
  <si>
    <t>Basic earnings per share of the Group is calculated by dividing the profit for the period attributable to ordinary equity holders of the parent by the weighted average number of ordinary shares in issue during the period.</t>
  </si>
  <si>
    <t>ASSETS</t>
  </si>
  <si>
    <t>Non-current assets</t>
  </si>
  <si>
    <t>Current assets</t>
  </si>
  <si>
    <t>TOTAL ASSETS</t>
  </si>
  <si>
    <t>EQUITY AND LIABILITIES</t>
  </si>
  <si>
    <t>Equity attributable to equity holders of the parent</t>
  </si>
  <si>
    <t>Total equity</t>
  </si>
  <si>
    <t>Non-current liabilities</t>
  </si>
  <si>
    <t>Current liabilities</t>
  </si>
  <si>
    <t>Total liabilities</t>
  </si>
  <si>
    <t>TOTAL EQUITY AND LIABILITIES</t>
  </si>
  <si>
    <t>As at</t>
  </si>
  <si>
    <t xml:space="preserve">As at </t>
  </si>
  <si>
    <t>Property, plant and equipment</t>
  </si>
  <si>
    <t>Trade receivables</t>
  </si>
  <si>
    <t>Other receivables</t>
  </si>
  <si>
    <t>Tax refundable</t>
  </si>
  <si>
    <t>Share capital</t>
  </si>
  <si>
    <t>Share premium</t>
  </si>
  <si>
    <t>Currency translation reserve</t>
  </si>
  <si>
    <t>Retained earnings</t>
  </si>
  <si>
    <t>Trade payables</t>
  </si>
  <si>
    <t>Other payables</t>
  </si>
  <si>
    <t>Borrowings</t>
  </si>
  <si>
    <t>Current tax payable</t>
  </si>
  <si>
    <t>Attributable to equity holders of the parent</t>
  </si>
  <si>
    <t>Foreign currency translation, representing</t>
  </si>
  <si>
    <t xml:space="preserve">    net expense recognised directly in equity</t>
  </si>
  <si>
    <t>earnings</t>
  </si>
  <si>
    <t>Auditors' Report on Preceding Annual Financial Statements</t>
  </si>
  <si>
    <t>Net assets per share (RM)</t>
  </si>
  <si>
    <t>Corporate guarantees to financial institutions in respect</t>
  </si>
  <si>
    <t>(unaudited)</t>
  </si>
  <si>
    <t>(audited)</t>
  </si>
  <si>
    <t>There were no items affecting assets, liabilities, equity, net income or cash flows during the financial period under review that were unusual because of their nature, size or incidence.</t>
  </si>
  <si>
    <t>Sale of Unquoted Investments and/or Properties</t>
  </si>
  <si>
    <t>There are no off balance sheet financial instruments at the date of this quarterly report.</t>
  </si>
  <si>
    <t>Profit attributable to equity holders of the parent (RM'000)</t>
  </si>
  <si>
    <t>There were no issuance, cancellation, repurchase, resale and repayment of debt and equity securities during the financial period under review except for the following:</t>
  </si>
  <si>
    <t>Prepaid lease payments</t>
  </si>
  <si>
    <t>The Group's performance is affected by the regional economic conditions. The demand for vessels as well as shiprepair and charter services are closely associated with the regional economic climate.</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</si>
  <si>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t>
  </si>
  <si>
    <t>Diluted earnings per share</t>
  </si>
  <si>
    <t>Effect of dilution of ESOS ('000)</t>
  </si>
  <si>
    <t>Diluted earnings per share (sen)</t>
  </si>
  <si>
    <t>Income tax expense comprises:</t>
  </si>
  <si>
    <t xml:space="preserve">Explanatory Notes for Variance of Forecast and Profit Guarantee </t>
  </si>
  <si>
    <t>Issuance of ordinary shares pursuant to the</t>
  </si>
  <si>
    <t xml:space="preserve">    Employees' Share Option Scheme</t>
  </si>
  <si>
    <t>Intangible asset</t>
  </si>
  <si>
    <t>There were no changes in estimates that have had material effects in the financial period under review.</t>
  </si>
  <si>
    <t>Diluted earnings per share attributable to equity holders of the parent</t>
  </si>
  <si>
    <t>Basic earnings per share attributable to equity holders of the parent</t>
  </si>
  <si>
    <t>Related Party Transactions</t>
  </si>
  <si>
    <t>Transactions with a company in which certain Directors of the Company have financial interests:</t>
  </si>
  <si>
    <t>Transactions with a company in which a director is the spouse of a person connected with the Directors of the Company:</t>
  </si>
  <si>
    <t xml:space="preserve"> - Top Pride Sdn. Bhd.</t>
  </si>
  <si>
    <t xml:space="preserve"> - PT. Prima Armada Nusantara</t>
  </si>
  <si>
    <t xml:space="preserve">    Agency service fees charged </t>
  </si>
  <si>
    <t>Changes in Accounting Policies and Effects Arising from Adoption of Revised FRSs</t>
  </si>
  <si>
    <t>The above transactions were entered into in the normal course of business and were established on terms and conditions that are not materially different from those obtainable in transactions with unrelated parties.</t>
  </si>
  <si>
    <t>Adjusted weighted average number of ordinary shares ('000)</t>
  </si>
  <si>
    <t>Income Tax Expense</t>
  </si>
  <si>
    <t>The interim financial statements are unaudited and have been prepared under the historical cost convention and in accordance with the requirements of FRS 134: Interim Financial Reporting and paragraph 9.22 of the Listing Requirements of Bursa Malaysia Securities Berhad.</t>
  </si>
  <si>
    <t>There was no purchase or sale of quoted securities for the current quarter and financial year-to-date. In addition, the Group did not own any quoted security as at the end of the reporting period.</t>
  </si>
  <si>
    <t>Corporate guarantee to a financial institution in respect of</t>
  </si>
  <si>
    <t xml:space="preserve">    documentary credits issued on behalf of a subsidiary</t>
  </si>
  <si>
    <t xml:space="preserve">    of banking facilities granted to subsidiaries</t>
  </si>
  <si>
    <t xml:space="preserve">    Deferred tax charge / (reversal)</t>
  </si>
  <si>
    <t xml:space="preserve">    Foreign tax</t>
  </si>
  <si>
    <t>Approved and contracted for</t>
  </si>
  <si>
    <t>- basic (sen)</t>
  </si>
  <si>
    <t>- diluted (sen)</t>
  </si>
  <si>
    <t>Deferred tax assets</t>
  </si>
  <si>
    <t>Fixed deposits</t>
  </si>
  <si>
    <t>Transactions with a person connected with certain Directors of the Company:</t>
  </si>
  <si>
    <t xml:space="preserve"> - Ng Lai Whoon</t>
  </si>
  <si>
    <t>31.03.2008</t>
  </si>
  <si>
    <t>Due from customer on contracts</t>
  </si>
  <si>
    <t>Due to customer on contracts</t>
  </si>
  <si>
    <t>3 months ended 31 March 2008 (unaudited)</t>
  </si>
  <si>
    <t>Balance at 31 March 2008</t>
  </si>
  <si>
    <t>Balance at 1 January 2008</t>
  </si>
  <si>
    <t>Bank overdrafts</t>
  </si>
  <si>
    <t>equity holders of the parent:</t>
  </si>
  <si>
    <t>No dividend has been paid in the current quarter under review.</t>
  </si>
  <si>
    <t xml:space="preserve">     Rent of premises</t>
  </si>
  <si>
    <t>The effective tax rates for the current quarter and the financial year-to-date were lower than the statutory tax rate in Malaysia due to the reversal of deferred tax relating to temporary differences as well as the different income tax rate applicable to subsidiaries of the Group in other jurisdictions.</t>
  </si>
  <si>
    <t>Shipbuilding and Shiprepair</t>
  </si>
  <si>
    <t>- Shipbuilding and Shiprepair</t>
  </si>
  <si>
    <t>Shipbuilding and Shiprepair Division</t>
  </si>
  <si>
    <t>Subsequent Events</t>
  </si>
  <si>
    <t>FOR THE FINANCIAL PERIOD ENDED 31 MARCH 2009</t>
  </si>
  <si>
    <t>31.03.2009</t>
  </si>
  <si>
    <t>AS AT 31 MARCH 2009</t>
  </si>
  <si>
    <t>31.12.2008</t>
  </si>
  <si>
    <t>3 months ended 31 March 2009 (unaudited)</t>
  </si>
  <si>
    <t>Balance at 1 January 2009</t>
  </si>
  <si>
    <t>Balance at 31 March 2009</t>
  </si>
  <si>
    <t>The Condensed Consolidated Balance Sheet should be read in conjunction with the audited financial statements for the financial year ended 31 December 2008 and the accompanying explanatory notes attached to the interim financial statements.</t>
  </si>
  <si>
    <t>The Condensed Consolidated Income Statements should be read in conjunction with the audited financial statements for the financial year ended 31 December 2008 and the accompanying explanatory notes attached to the interim financial statements.</t>
  </si>
  <si>
    <t>The Condensed Consolidated Statement of Changes in Equity should be read in conjunction with the audited financial statements for the financial year ended 31 December 2008 and the accompanying explanatory notes attached to the interim financial statements.</t>
  </si>
  <si>
    <t>The Condensed Consolidated Cash Flow Statement should be read in conjunction with the audited financial statements for the financial year ended 31 December 2008 and the accompanying explanatory notes attached to the interim financial statements.</t>
  </si>
  <si>
    <t>Net cash used in operating activities</t>
  </si>
  <si>
    <t>Net cash used in investing activities</t>
  </si>
  <si>
    <t>Net cash generated from / (used in) financing activities</t>
  </si>
  <si>
    <t>NET DECREASE IN CASH AND CASH EQUIVALENTS</t>
  </si>
  <si>
    <t>FOR THE QUARTER ENDED 31 MARCH 2009</t>
  </si>
  <si>
    <t>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t>
  </si>
  <si>
    <t>The auditors' report on the Group's most recent annual audited financial statements for the year ended 31 December 2008 was not subject to any qualification.</t>
  </si>
  <si>
    <t>During the financial year-to-date, a total of 360,000 new ordinary shares were issued pursuant to the Company's ESOS.</t>
  </si>
  <si>
    <t>The total options granted, terminated and exercised pursuant to the ESOS from 14 July 2005 to 31 March 2009 are as follows:</t>
  </si>
  <si>
    <t>Balance as at 31 March 2009</t>
  </si>
  <si>
    <t>3 months ended 31 March 2009</t>
  </si>
  <si>
    <t>There was no sale of unquoted investments and/or properties for the current quarter and financial year-to-date.</t>
  </si>
  <si>
    <t xml:space="preserve">There are no corporate proposals announced but not completed as at 26 May 2009. </t>
  </si>
  <si>
    <t>Apart from RM61.2 million of short term secured borrowings which are denominated in United States Dollar, all the other borrowings are denominated in Ringgit Malaysia.</t>
  </si>
  <si>
    <t>As at                   31 March 2009</t>
  </si>
  <si>
    <t>No interim dividend has been declared for the current quarter ended 31 March 2009.</t>
  </si>
  <si>
    <t>The interim financial statements were authorised for issue by the Board of Directors in accordance with a resolution of the Directors dated 26 May 2009.</t>
  </si>
  <si>
    <t>The significant accounting policies adopted are consistent with those of the audited financial statements for the year ended 31 December 2008.</t>
  </si>
  <si>
    <t>Subsequent to 31 March 2009, the Company issued 356,300 new ordinary shares of RM0.20 each for cash pursuant to the Company's ESOS at an exercise price of RM0.51 per ordinary share.</t>
  </si>
  <si>
    <t>The Company had on 13 April 2009 incorporated a new wholly-owned subsidiary company under the name of Ace Capital Pte Ltd ("Ace Capital") in Labuan under the Offshore Companies Act 1990. Ace Capital has an authorised share capital of USD10,000 comprising 10,000 ordinary shares of USD1.00 each, of which 1,000 ordinary shares have been issued and fully paid-up. The intended principal activity of Ace Capital is investment holding.</t>
  </si>
  <si>
    <t>The amount of commitments for the purchase of property, plant and equipment not provided for in the interim financial statements as at 31 March 2009 is as follows:</t>
  </si>
  <si>
    <t>Included in other receivables of the Group are payments made to suppliers and contractors totalling RM27.5 million (31 December 2008: RM27.7 million) to secure the supply of input materials, equipment and services intended for the Group's rolling vessel building programme.</t>
  </si>
  <si>
    <t xml:space="preserve">As announced on 10 February 2009 and 12 February 2009, the Company's wholly-owned subsidiary, Pleasant Engineering Sdn Bhd ("PESB"), a party to a Shipbuilding Contract ("Contract") with PT Internusa Hasta Buana ("PTIHB") for a unit of 26m twin screw tugboat ("Vessel"), had on 6 Feburary 2009 received a Notice of Arbitration from PTIHB in connection with the commencement of arbitration proceedings against PESB. The arbitration proceedings was instigated following dispute on PTIHB's termination of the Contract on 1 December 2008 on the alleged delay by PESB in completing the construction of the Vessel latest by 30 November 2008. PTIHB's total claim against PESB was for the refund of the sum of SGD460,920, being 20% down payments made by PTIHB under the Contract, together with interest earned thereon. As at 20 May 2009, hearing of the arbitration proceedings has not commenced. </t>
  </si>
  <si>
    <t>The Group is not engaged in other material litigation and is not aware of any proceedings which materially affect the position or business of the Group as at 26 May 2009.</t>
  </si>
  <si>
    <t xml:space="preserve">                                                                                                                                                            </t>
  </si>
  <si>
    <r>
      <t>As at 31 March 2009, the Company is contingently liable for RM102,844,000 of banking facilities utilised by its subsidiaries and RM83,111,000</t>
    </r>
    <r>
      <rPr>
        <sz val="12"/>
        <color indexed="10"/>
        <rFont val="Times New Roman"/>
        <family val="1"/>
      </rPr>
      <t xml:space="preserve"> </t>
    </r>
    <r>
      <rPr>
        <sz val="12"/>
        <rFont val="Times New Roman"/>
        <family val="1"/>
      </rPr>
      <t>of documentary credits issued on behalf of the subsidiary.</t>
    </r>
  </si>
  <si>
    <t xml:space="preserve">    net income recognised directly in equity</t>
  </si>
  <si>
    <t xml:space="preserve">Out of the RM16.0 million of trade receivables as at 31 March 2009, RM8.3 million was subsequently received by the Group. </t>
  </si>
  <si>
    <t>Transactions with a Director of the Company:</t>
  </si>
  <si>
    <t xml:space="preserve"> - Ng Chin Shin</t>
  </si>
  <si>
    <r>
      <t xml:space="preserve">Out of the total fixed deposits of RM59.5 million, RM22.5 million were held under lien as security for guarantee and documentary credits issued by banks in favour of third parties. </t>
    </r>
  </si>
  <si>
    <t>Included in other payables are deposits received from vessel buyers totalling RM455.1 million (31 December 2008: RM429.4 million), mirroring a solid vessel sales order book that will support the Group's growth at least until 2011.</t>
  </si>
  <si>
    <t>The division registered lower revenue of RM74.9 million in the current quarter compared to RM104.5 million recorded in the immediate preceding quarter and RM85.7 million in the corresponding quarter a year earlier, a decrease of 28% and 13% respectively. This was mainly attributed to the lower number of vessels delivered in the current quarter, i.e. 6 units in contrast to 8 units and 16 units respectively.</t>
  </si>
  <si>
    <t>The revenue generated from this division in the current quarter stood at RM5.2 million, eased by RM1.3 million (or 20%) from RM6.5 million in the immediate preceding quarter. This reduction was attributed to lower tonnage transported. Year-on-year, the division's revenue this quarter was consistent with the RM5.2 million posted last year.</t>
  </si>
  <si>
    <t>While the global financial crisis has had knock-on effects on oil and gas capital expenditure, the pace of contraction in overall activities appears to be decelerating. A number of international and national oil companies, including Petronas, are still determined to sustain high levels of investment to stem the continued depletion in global reserves, even in the current environment where oil is at USD50 to USD60 per barrel, given that they possess the ability, mandate and financial strength to underpin their long term investment programmes. These companies' "business as usual" stance seems to send out an encouraging signal that current low crude oil price will be relatively transitory and that tight demand/supply fundamentals coupled with OPEC cutbacks will bring about a meaningful rebound at some point later this year.</t>
  </si>
  <si>
    <t>As economists are anticipating an energy supply squeeze in the early part of the next decade, the medium term outlook for the offshore support vessel ("OSV") sub-sector remains fundamentally intact. Pending the next upcycle, Coastal Group believes its strong vessel sales order book provides the necessary downside risk protection to its revenue and earnings for at least the subsequent couple of years. Although the Group is experiencing moderate replenishment of orders for its OSVs as well as marine transportation vessels, this will have no major impact on performance in the year to come. In addition, a lowly geared balance sheet ensures Coastal Group has the edge to ride out the global economic storm and to capture expansion opportunities when market recovers.</t>
  </si>
  <si>
    <t xml:space="preserve">The Board is cautiously optimistic of securing new contracts to add to the Group's current order book especially in the OSVs category, as well as reaping recurrent returns from its chartering division through optimal deployment of the Group's fleet in energy transportation and in various oil and gas support services. With secured supply of input materials, equipment and services, the Group has a future pipeline of 116 vessels to tap the demand from these market segments. </t>
  </si>
  <si>
    <t>Barring any significant unforeseen circumstances, the Group's performance outlook for current year is expected to remain satisfactory.</t>
  </si>
  <si>
    <t xml:space="preserve">The debt-equity ratio of the Group has increased marginally to 0.299 from 0.294 of last quarter. Additional funds were drawn down from existing credit lines to partly finance the Group's shipbuilding division to keep an orderly rolling work-in-progress. Accordingly, the Group registered an increase in inventories (comprising mainly work-in-progress) to RM686.3 million as compared to the RM608.7 million recorded as at the end of 2008. </t>
  </si>
  <si>
    <t>Despite the deceleration in demand from the oil and gas and related services as well as from the commodity transportation sectors, the Group will continue to cautiously invest both internal and external funds into its vessel building programme intended for eventual sale and also for the expansion of its fleet for charter purposes.</t>
  </si>
  <si>
    <t>(a)</t>
  </si>
  <si>
    <t>(b)</t>
  </si>
  <si>
    <t>As announced on 19 May 2009, the Company's wholly-owned subsidiary, Thaumas Marine Ltd ("TML"), a party to a Memorandum of Agreement ("MOA") with Scorpio Logistics Pte Ltd (as subsequently assigned to Zeus Logistics Company Limited) ("Buyer") relating to the sale of one unit flat top barge ("Vessel"), had on 6 May 2009 received a notice from the Buyer to refer a dispute to arbitration. The arbitration proceedings was instigated following a dispute over an allegation by the Buyer that the Vessel was not in conformance with a certain specification. The Buyer claims for the sum of USD446,994 being the cost of making good that alleged deficiency in the Vessel's specification plus interest and costs or such other sum as an appointed arbitrator finds due as damages for TML's alleged breach of the MOA. The Buyer's notice to refer the dispute to arbitration did not specify any specific date for the hearing of the arbirtation proceedings.</t>
  </si>
</sst>
</file>

<file path=xl/styles.xml><?xml version="1.0" encoding="utf-8"?>
<styleSheet xmlns="http://schemas.openxmlformats.org/spreadsheetml/2006/main">
  <numFmts count="4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0.0"/>
    <numFmt numFmtId="199" formatCode="_(* #,##0.0_);_(* \(#,##0.0\);_(* &quot;-&quot;?_);_(@_)"/>
    <numFmt numFmtId="200" formatCode="#,##0.000_);\(#,##0.000\)"/>
  </numFmts>
  <fonts count="50">
    <font>
      <sz val="10"/>
      <name val="Arial"/>
      <family val="0"/>
    </font>
    <font>
      <sz val="10"/>
      <name val="Times New Roman"/>
      <family val="1"/>
    </font>
    <font>
      <b/>
      <sz val="12"/>
      <name val="Times New Roman"/>
      <family val="1"/>
    </font>
    <font>
      <sz val="12"/>
      <name val="Times New Roman"/>
      <family val="1"/>
    </font>
    <font>
      <b/>
      <sz val="10"/>
      <name val="Times New Roman"/>
      <family val="1"/>
    </font>
    <font>
      <b/>
      <i/>
      <sz val="12"/>
      <name val="Times New Roman"/>
      <family val="1"/>
    </font>
    <font>
      <i/>
      <sz val="12"/>
      <name val="Times New Roman"/>
      <family val="1"/>
    </font>
    <font>
      <b/>
      <u val="single"/>
      <sz val="10"/>
      <name val="Times New Roman"/>
      <family val="1"/>
    </font>
    <font>
      <sz val="12"/>
      <name val="Arial"/>
      <family val="2"/>
    </font>
    <font>
      <u val="single"/>
      <sz val="10"/>
      <color indexed="12"/>
      <name val="Arial"/>
      <family val="2"/>
    </font>
    <font>
      <u val="single"/>
      <sz val="10"/>
      <color indexed="36"/>
      <name val="Arial"/>
      <family val="2"/>
    </font>
    <font>
      <sz val="14.5"/>
      <name val="Arial"/>
      <family val="2"/>
    </font>
    <font>
      <i/>
      <u val="single"/>
      <sz val="12"/>
      <name val="Times New Roman"/>
      <family val="1"/>
    </font>
    <font>
      <sz val="12"/>
      <color indexed="10"/>
      <name val="Times New Roman"/>
      <family val="1"/>
    </font>
    <font>
      <b/>
      <sz val="10"/>
      <name val="Arial"/>
      <family val="2"/>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2">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0"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0" xfId="0" applyNumberFormat="1" applyFont="1" applyBorder="1" applyAlignment="1">
      <alignment/>
    </xf>
    <xf numFmtId="37" fontId="1" fillId="0" borderId="11" xfId="0" applyNumberFormat="1" applyFont="1" applyBorder="1" applyAlignment="1">
      <alignment/>
    </xf>
    <xf numFmtId="37" fontId="1" fillId="0" borderId="0" xfId="0" applyNumberFormat="1" applyFont="1" applyBorder="1" applyAlignment="1">
      <alignment horizontal="center"/>
    </xf>
    <xf numFmtId="37" fontId="1" fillId="0" borderId="0" xfId="0" applyNumberFormat="1" applyFont="1" applyAlignment="1">
      <alignment horizontal="center"/>
    </xf>
    <xf numFmtId="180" fontId="1" fillId="0" borderId="0" xfId="42" applyNumberFormat="1" applyFont="1" applyAlignment="1">
      <alignment/>
    </xf>
    <xf numFmtId="180" fontId="1" fillId="0" borderId="0" xfId="42" applyNumberFormat="1" applyFont="1" applyAlignment="1">
      <alignment horizontal="center"/>
    </xf>
    <xf numFmtId="180" fontId="1" fillId="0" borderId="10" xfId="42" applyNumberFormat="1" applyFont="1" applyBorder="1" applyAlignment="1">
      <alignment/>
    </xf>
    <xf numFmtId="180" fontId="1" fillId="0" borderId="12" xfId="42" applyNumberFormat="1" applyFont="1" applyBorder="1" applyAlignment="1">
      <alignment/>
    </xf>
    <xf numFmtId="180" fontId="1" fillId="0" borderId="11" xfId="42" applyNumberFormat="1" applyFont="1" applyBorder="1" applyAlignment="1">
      <alignment/>
    </xf>
    <xf numFmtId="180" fontId="1" fillId="0" borderId="0" xfId="42"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3" fillId="0" borderId="0" xfId="0" applyFont="1" applyAlignment="1">
      <alignment horizontal="right"/>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42" applyNumberFormat="1" applyFont="1" applyBorder="1" applyAlignment="1">
      <alignment horizontal="center"/>
    </xf>
    <xf numFmtId="180" fontId="1" fillId="0" borderId="13" xfId="42"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14" xfId="0" applyNumberFormat="1" applyFont="1" applyBorder="1" applyAlignment="1">
      <alignment horizontal="center"/>
    </xf>
    <xf numFmtId="0" fontId="4" fillId="0" borderId="0" xfId="0" applyFont="1" applyAlignment="1">
      <alignment/>
    </xf>
    <xf numFmtId="180" fontId="1" fillId="0" borderId="15" xfId="42" applyNumberFormat="1" applyFont="1" applyBorder="1" applyAlignment="1">
      <alignment/>
    </xf>
    <xf numFmtId="37" fontId="1" fillId="0" borderId="15" xfId="0" applyNumberFormat="1" applyFont="1" applyBorder="1" applyAlignment="1">
      <alignment/>
    </xf>
    <xf numFmtId="37" fontId="1" fillId="0" borderId="12"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42" applyNumberFormat="1" applyFont="1" applyBorder="1" applyAlignment="1">
      <alignment horizontal="right"/>
    </xf>
    <xf numFmtId="0" fontId="1" fillId="0" borderId="10" xfId="0" applyFont="1" applyBorder="1" applyAlignment="1">
      <alignment horizontal="center"/>
    </xf>
    <xf numFmtId="180" fontId="1" fillId="0" borderId="16" xfId="42" applyNumberFormat="1" applyFont="1" applyBorder="1" applyAlignment="1">
      <alignment horizontal="center"/>
    </xf>
    <xf numFmtId="180" fontId="1" fillId="0" borderId="15" xfId="42" applyNumberFormat="1" applyFont="1" applyBorder="1" applyAlignment="1">
      <alignment horizontal="center"/>
    </xf>
    <xf numFmtId="0" fontId="1" fillId="0" borderId="17" xfId="0" applyFont="1" applyBorder="1" applyAlignment="1">
      <alignment/>
    </xf>
    <xf numFmtId="0" fontId="1" fillId="0" borderId="15" xfId="0" applyFont="1" applyBorder="1" applyAlignment="1">
      <alignment horizontal="center"/>
    </xf>
    <xf numFmtId="37" fontId="1" fillId="0" borderId="18"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19" xfId="0" applyFont="1" applyBorder="1" applyAlignment="1">
      <alignment horizontal="center"/>
    </xf>
    <xf numFmtId="0" fontId="3" fillId="0" borderId="0" xfId="0" applyFont="1" applyAlignment="1">
      <alignment horizontal="left"/>
    </xf>
    <xf numFmtId="182" fontId="1" fillId="0" borderId="20" xfId="42" applyNumberFormat="1" applyFont="1" applyBorder="1" applyAlignment="1">
      <alignment/>
    </xf>
    <xf numFmtId="0" fontId="3" fillId="0" borderId="0" xfId="0" applyFont="1" applyAlignment="1">
      <alignment horizontal="justify" vertical="justify" wrapText="1"/>
    </xf>
    <xf numFmtId="0" fontId="5" fillId="0" borderId="0" xfId="0" applyFont="1" applyAlignment="1">
      <alignment wrapText="1"/>
    </xf>
    <xf numFmtId="37" fontId="3" fillId="0" borderId="11" xfId="0" applyNumberFormat="1" applyFont="1" applyBorder="1" applyAlignment="1">
      <alignment wrapText="1"/>
    </xf>
    <xf numFmtId="0" fontId="6"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39" fontId="1" fillId="0" borderId="0" xfId="0" applyNumberFormat="1" applyFont="1" applyAlignment="1">
      <alignment/>
    </xf>
    <xf numFmtId="180" fontId="1" fillId="0" borderId="11"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42" applyNumberFormat="1" applyFont="1" applyAlignment="1">
      <alignment horizontal="right"/>
    </xf>
    <xf numFmtId="37" fontId="1" fillId="0" borderId="0" xfId="0" applyNumberFormat="1" applyFont="1" applyAlignment="1">
      <alignment horizontal="right"/>
    </xf>
    <xf numFmtId="197" fontId="1" fillId="0" borderId="0" xfId="42" applyNumberFormat="1" applyFont="1" applyAlignment="1">
      <alignment horizontal="right"/>
    </xf>
    <xf numFmtId="37" fontId="1" fillId="0" borderId="21" xfId="0" applyNumberFormat="1" applyFont="1" applyBorder="1" applyAlignment="1">
      <alignment horizontal="center"/>
    </xf>
    <xf numFmtId="0" fontId="3" fillId="0" borderId="0" xfId="0" applyFont="1" applyAlignment="1" quotePrefix="1">
      <alignment wrapText="1"/>
    </xf>
    <xf numFmtId="0" fontId="3" fillId="0" borderId="0" xfId="0" applyFont="1" applyAlignment="1">
      <alignment horizontal="right" vertical="top" wrapText="1"/>
    </xf>
    <xf numFmtId="37" fontId="1" fillId="0" borderId="12" xfId="42" applyNumberFormat="1" applyFont="1" applyBorder="1" applyAlignment="1">
      <alignment/>
    </xf>
    <xf numFmtId="180" fontId="1" fillId="0" borderId="0" xfId="0" applyNumberFormat="1" applyFont="1" applyBorder="1" applyAlignment="1">
      <alignment/>
    </xf>
    <xf numFmtId="0" fontId="3" fillId="0" borderId="0" xfId="0" applyFont="1" applyAlignment="1">
      <alignment horizontal="left" vertical="top"/>
    </xf>
    <xf numFmtId="0" fontId="3" fillId="0" borderId="0" xfId="0" applyFont="1" applyAlignment="1">
      <alignment horizontal="left" vertical="justify"/>
    </xf>
    <xf numFmtId="0" fontId="3" fillId="0" borderId="0" xfId="0" applyFont="1" applyAlignment="1">
      <alignment horizontal="left" vertical="top" wrapText="1"/>
    </xf>
    <xf numFmtId="0" fontId="7" fillId="0" borderId="0" xfId="0" applyFont="1" applyAlignment="1">
      <alignment/>
    </xf>
    <xf numFmtId="0" fontId="8" fillId="0" borderId="0" xfId="0" applyFont="1" applyAlignment="1">
      <alignment/>
    </xf>
    <xf numFmtId="180" fontId="3" fillId="0" borderId="0" xfId="42" applyNumberFormat="1" applyFont="1" applyAlignment="1">
      <alignment/>
    </xf>
    <xf numFmtId="0" fontId="8" fillId="0" borderId="0" xfId="0" applyFont="1" applyAlignment="1">
      <alignment horizontal="justify" vertical="justify"/>
    </xf>
    <xf numFmtId="0" fontId="8" fillId="0" borderId="0" xfId="0" applyFont="1" applyAlignment="1">
      <alignment/>
    </xf>
    <xf numFmtId="0" fontId="3" fillId="0" borderId="0" xfId="0" applyFont="1" applyFill="1" applyAlignment="1">
      <alignment horizontal="left" vertical="top"/>
    </xf>
    <xf numFmtId="0" fontId="3" fillId="0" borderId="0" xfId="0" applyFont="1" applyFill="1" applyAlignment="1">
      <alignment horizontal="justify"/>
    </xf>
    <xf numFmtId="0" fontId="3" fillId="0" borderId="0" xfId="0" applyFont="1" applyFill="1" applyAlignment="1">
      <alignment wrapText="1"/>
    </xf>
    <xf numFmtId="0" fontId="8" fillId="0" borderId="0" xfId="0" applyFont="1" applyFill="1" applyAlignment="1">
      <alignment/>
    </xf>
    <xf numFmtId="0" fontId="3" fillId="0" borderId="0" xfId="0" applyFont="1" applyFill="1" applyAlignment="1">
      <alignment horizontal="justify" vertical="top"/>
    </xf>
    <xf numFmtId="0" fontId="2" fillId="0" borderId="0" xfId="0" applyFont="1" applyFill="1" applyAlignment="1">
      <alignment horizontal="justify"/>
    </xf>
    <xf numFmtId="37" fontId="3" fillId="0" borderId="0" xfId="0" applyNumberFormat="1" applyFont="1" applyFill="1" applyAlignment="1">
      <alignment wrapText="1"/>
    </xf>
    <xf numFmtId="0" fontId="3" fillId="0" borderId="0" xfId="0" applyFont="1" applyFill="1" applyAlignment="1">
      <alignment horizontal="justify" vertical="center" wrapText="1"/>
    </xf>
    <xf numFmtId="0" fontId="3" fillId="0" borderId="0" xfId="0" applyFont="1" applyFill="1" applyAlignment="1">
      <alignment horizontal="justify" vertical="top" wrapText="1"/>
    </xf>
    <xf numFmtId="0" fontId="11" fillId="0" borderId="0" xfId="0" applyFont="1" applyFill="1" applyAlignment="1">
      <alignment horizontal="justify" vertical="top"/>
    </xf>
    <xf numFmtId="0" fontId="8" fillId="0" borderId="0" xfId="0" applyFont="1" applyFill="1" applyAlignment="1">
      <alignment horizontal="justify" vertical="top"/>
    </xf>
    <xf numFmtId="0" fontId="8" fillId="0" borderId="0" xfId="0" applyFont="1" applyAlignment="1">
      <alignment horizontal="justify" vertical="top"/>
    </xf>
    <xf numFmtId="0" fontId="3" fillId="0" borderId="0" xfId="0" applyNumberFormat="1" applyFont="1" applyFill="1" applyAlignment="1">
      <alignment horizontal="justify" vertical="top" wrapText="1"/>
    </xf>
    <xf numFmtId="0" fontId="3" fillId="0" borderId="0" xfId="0" applyFont="1" applyFill="1" applyAlignment="1">
      <alignment horizontal="left" wrapText="1"/>
    </xf>
    <xf numFmtId="0" fontId="12" fillId="0" borderId="0" xfId="0" applyFont="1" applyAlignment="1">
      <alignment/>
    </xf>
    <xf numFmtId="180" fontId="3" fillId="0" borderId="0" xfId="42" applyNumberFormat="1" applyFont="1" applyAlignment="1">
      <alignment horizontal="justify"/>
    </xf>
    <xf numFmtId="0" fontId="6" fillId="0" borderId="0" xfId="0" applyFont="1" applyAlignment="1">
      <alignment horizontal="justify"/>
    </xf>
    <xf numFmtId="180" fontId="3" fillId="0" borderId="11" xfId="42" applyNumberFormat="1" applyFont="1" applyBorder="1" applyAlignment="1">
      <alignment wrapText="1"/>
    </xf>
    <xf numFmtId="180" fontId="3" fillId="0" borderId="0" xfId="42" applyNumberFormat="1" applyFont="1" applyBorder="1" applyAlignment="1">
      <alignment wrapText="1"/>
    </xf>
    <xf numFmtId="180" fontId="3" fillId="0" borderId="0" xfId="42" applyNumberFormat="1" applyFont="1" applyFill="1" applyAlignment="1">
      <alignment wrapText="1"/>
    </xf>
    <xf numFmtId="180" fontId="3" fillId="0" borderId="10" xfId="42" applyNumberFormat="1" applyFont="1" applyFill="1" applyBorder="1" applyAlignment="1">
      <alignment wrapText="1"/>
    </xf>
    <xf numFmtId="200" fontId="1" fillId="0" borderId="0" xfId="0" applyNumberFormat="1" applyFont="1" applyAlignment="1">
      <alignment/>
    </xf>
    <xf numFmtId="0" fontId="8" fillId="0" borderId="0" xfId="0" applyFont="1" applyFill="1" applyAlignment="1">
      <alignment horizontal="justify" vertical="top" wrapText="1"/>
    </xf>
    <xf numFmtId="3" fontId="3" fillId="0" borderId="0" xfId="42" applyNumberFormat="1" applyFont="1" applyFill="1" applyBorder="1" applyAlignment="1">
      <alignment horizontal="right"/>
    </xf>
    <xf numFmtId="41" fontId="3" fillId="0" borderId="0" xfId="42" applyNumberFormat="1" applyFont="1" applyFill="1" applyBorder="1" applyAlignment="1">
      <alignment horizontal="right"/>
    </xf>
    <xf numFmtId="43" fontId="3" fillId="0" borderId="0" xfId="42" applyFont="1" applyAlignment="1">
      <alignment horizontal="right" wrapText="1"/>
    </xf>
    <xf numFmtId="180" fontId="3" fillId="0" borderId="20" xfId="42" applyNumberFormat="1" applyFont="1" applyBorder="1" applyAlignment="1">
      <alignment horizontal="justify"/>
    </xf>
    <xf numFmtId="0" fontId="3" fillId="0" borderId="0" xfId="0" applyFont="1" applyFill="1" applyAlignment="1">
      <alignment horizontal="justify" wrapText="1"/>
    </xf>
    <xf numFmtId="0" fontId="0" fillId="0" borderId="0" xfId="0" applyFont="1" applyAlignment="1">
      <alignment/>
    </xf>
    <xf numFmtId="37" fontId="1" fillId="0" borderId="0" xfId="0" applyNumberFormat="1" applyFont="1" applyFill="1" applyAlignment="1">
      <alignment/>
    </xf>
    <xf numFmtId="43" fontId="1" fillId="0" borderId="20" xfId="42" applyFont="1" applyBorder="1" applyAlignment="1">
      <alignment horizontal="right"/>
    </xf>
    <xf numFmtId="43" fontId="1" fillId="0" borderId="0" xfId="42" applyFont="1" applyBorder="1" applyAlignment="1">
      <alignment horizontal="right"/>
    </xf>
    <xf numFmtId="43" fontId="1" fillId="0" borderId="0" xfId="42" applyFont="1" applyAlignment="1">
      <alignment horizontal="right"/>
    </xf>
    <xf numFmtId="180" fontId="3" fillId="0" borderId="0" xfId="42" applyNumberFormat="1" applyFont="1" applyAlignment="1">
      <alignment horizontal="justify" wrapText="1"/>
    </xf>
    <xf numFmtId="41" fontId="3" fillId="0" borderId="20" xfId="42" applyNumberFormat="1" applyFont="1" applyFill="1" applyBorder="1" applyAlignment="1">
      <alignment horizontal="right"/>
    </xf>
    <xf numFmtId="37" fontId="1" fillId="0" borderId="0" xfId="0" applyNumberFormat="1" applyFont="1" applyFill="1" applyAlignment="1">
      <alignment horizontal="center"/>
    </xf>
    <xf numFmtId="37" fontId="1" fillId="0" borderId="0" xfId="0" applyNumberFormat="1" applyFont="1" applyFill="1" applyAlignment="1">
      <alignment horizontal="right"/>
    </xf>
    <xf numFmtId="37" fontId="1" fillId="0" borderId="0" xfId="0" applyNumberFormat="1" applyFont="1" applyFill="1" applyBorder="1" applyAlignment="1">
      <alignment/>
    </xf>
    <xf numFmtId="37" fontId="1" fillId="0" borderId="10" xfId="0" applyNumberFormat="1" applyFont="1" applyFill="1" applyBorder="1" applyAlignment="1">
      <alignment/>
    </xf>
    <xf numFmtId="200" fontId="1" fillId="0" borderId="0" xfId="0" applyNumberFormat="1" applyFont="1" applyFill="1" applyAlignment="1">
      <alignment/>
    </xf>
    <xf numFmtId="37" fontId="1" fillId="0" borderId="11" xfId="0" applyNumberFormat="1" applyFont="1" applyFill="1" applyBorder="1" applyAlignment="1">
      <alignment/>
    </xf>
    <xf numFmtId="39" fontId="1" fillId="0" borderId="0" xfId="0" applyNumberFormat="1" applyFont="1" applyFill="1" applyAlignment="1">
      <alignment/>
    </xf>
    <xf numFmtId="43" fontId="1" fillId="0" borderId="20" xfId="42" applyFont="1" applyFill="1" applyBorder="1" applyAlignment="1">
      <alignment horizontal="right"/>
    </xf>
    <xf numFmtId="180" fontId="3" fillId="0" borderId="11" xfId="42" applyNumberFormat="1" applyFont="1" applyFill="1" applyBorder="1" applyAlignment="1">
      <alignment wrapText="1"/>
    </xf>
    <xf numFmtId="0" fontId="3" fillId="0" borderId="0" xfId="0" applyFont="1" applyFill="1" applyAlignment="1">
      <alignment horizontal="right" wrapText="1"/>
    </xf>
    <xf numFmtId="180" fontId="3" fillId="0" borderId="0" xfId="42" applyNumberFormat="1" applyFont="1" applyFill="1" applyBorder="1" applyAlignment="1">
      <alignment wrapText="1"/>
    </xf>
    <xf numFmtId="0" fontId="1" fillId="0" borderId="22" xfId="0" applyFont="1" applyBorder="1" applyAlignment="1">
      <alignment horizontal="center"/>
    </xf>
    <xf numFmtId="0" fontId="2" fillId="0" borderId="0" xfId="0" applyFont="1" applyFill="1" applyAlignment="1">
      <alignment horizontal="justify" vertical="top"/>
    </xf>
    <xf numFmtId="0" fontId="3" fillId="0" borderId="0" xfId="0" applyFont="1" applyFill="1" applyAlignment="1">
      <alignment horizontal="left" vertical="center"/>
    </xf>
    <xf numFmtId="0" fontId="2" fillId="0" borderId="0" xfId="0" applyFont="1" applyFill="1" applyAlignment="1">
      <alignment horizontal="justify" vertical="center"/>
    </xf>
    <xf numFmtId="0" fontId="2" fillId="0" borderId="0" xfId="0" applyFont="1" applyFill="1" applyAlignment="1">
      <alignment wrapText="1"/>
    </xf>
    <xf numFmtId="180" fontId="3" fillId="0" borderId="0" xfId="42" applyNumberFormat="1" applyFont="1" applyBorder="1" applyAlignment="1">
      <alignment horizontal="justify" vertical="center" wrapText="1"/>
    </xf>
    <xf numFmtId="37" fontId="1" fillId="0" borderId="20" xfId="0" applyNumberFormat="1" applyFont="1" applyBorder="1" applyAlignment="1">
      <alignment/>
    </xf>
    <xf numFmtId="180" fontId="4" fillId="0" borderId="0" xfId="42" applyNumberFormat="1" applyFont="1" applyAlignment="1">
      <alignment horizontal="center" wrapText="1"/>
    </xf>
    <xf numFmtId="0" fontId="14" fillId="0" borderId="0" xfId="0" applyFont="1" applyAlignment="1">
      <alignment horizontal="center" wrapText="1"/>
    </xf>
    <xf numFmtId="0" fontId="3" fillId="0" borderId="0" xfId="0" applyFont="1" applyFill="1" applyAlignment="1">
      <alignment wrapText="1"/>
    </xf>
    <xf numFmtId="0" fontId="8" fillId="0" borderId="0" xfId="0" applyFont="1" applyFill="1" applyAlignment="1">
      <alignment/>
    </xf>
    <xf numFmtId="0" fontId="3" fillId="0" borderId="0" xfId="0" applyFont="1" applyFill="1" applyAlignment="1">
      <alignment horizontal="justify"/>
    </xf>
    <xf numFmtId="180" fontId="3" fillId="0" borderId="0" xfId="42" applyNumberFormat="1" applyFont="1" applyFill="1" applyAlignment="1">
      <alignment horizontal="justify" vertical="center" wrapText="1"/>
    </xf>
    <xf numFmtId="0" fontId="3" fillId="0" borderId="0" xfId="0" applyFont="1" applyFill="1" applyAlignment="1">
      <alignment horizontal="left" vertical="top"/>
    </xf>
    <xf numFmtId="180" fontId="3" fillId="0" borderId="0" xfId="42" applyNumberFormat="1" applyFont="1" applyFill="1" applyAlignment="1">
      <alignment horizontal="justify" vertical="center" wrapText="1"/>
    </xf>
    <xf numFmtId="180" fontId="3" fillId="0" borderId="11" xfId="42" applyNumberFormat="1" applyFont="1" applyFill="1" applyBorder="1" applyAlignment="1">
      <alignment horizontal="justify" vertical="center" wrapText="1"/>
    </xf>
    <xf numFmtId="0" fontId="2" fillId="0" borderId="0" xfId="0" applyFont="1" applyFill="1" applyAlignment="1">
      <alignment horizontal="justify"/>
    </xf>
    <xf numFmtId="0" fontId="3" fillId="0" borderId="0" xfId="0" applyFont="1" applyFill="1" applyAlignment="1">
      <alignment horizontal="justify" vertical="top" wrapText="1"/>
    </xf>
    <xf numFmtId="0" fontId="8" fillId="0" borderId="0" xfId="0" applyFont="1" applyFill="1" applyAlignment="1">
      <alignment/>
    </xf>
    <xf numFmtId="0" fontId="8" fillId="0" borderId="0" xfId="0" applyFont="1" applyAlignment="1">
      <alignment/>
    </xf>
    <xf numFmtId="0" fontId="2" fillId="0" borderId="0" xfId="0" applyFont="1" applyFill="1" applyAlignment="1">
      <alignment wrapText="1"/>
    </xf>
    <xf numFmtId="0" fontId="11" fillId="0" borderId="0" xfId="0" applyFont="1" applyFill="1" applyAlignment="1">
      <alignment horizontal="justify" vertical="top"/>
    </xf>
    <xf numFmtId="0" fontId="8" fillId="0" borderId="0" xfId="0" applyFont="1" applyFill="1" applyAlignment="1">
      <alignment horizontal="justify" vertical="top"/>
    </xf>
    <xf numFmtId="0" fontId="12" fillId="0" borderId="0" xfId="0" applyFont="1" applyFill="1" applyAlignment="1">
      <alignment horizontal="justify" vertical="center" wrapText="1"/>
    </xf>
    <xf numFmtId="0" fontId="3" fillId="0" borderId="0" xfId="0" applyNumberFormat="1" applyFont="1" applyFill="1" applyAlignment="1">
      <alignment horizontal="justify" vertical="top" wrapText="1"/>
    </xf>
    <xf numFmtId="0" fontId="12" fillId="0" borderId="0" xfId="0" applyFont="1" applyFill="1" applyAlignment="1">
      <alignment horizontal="justify" vertical="top" wrapText="1"/>
    </xf>
    <xf numFmtId="37" fontId="2" fillId="0" borderId="0" xfId="0" applyNumberFormat="1" applyFont="1" applyAlignment="1">
      <alignment/>
    </xf>
    <xf numFmtId="180" fontId="3" fillId="0" borderId="0" xfId="42" applyNumberFormat="1" applyFont="1" applyBorder="1" applyAlignment="1">
      <alignment horizontal="justify"/>
    </xf>
    <xf numFmtId="0" fontId="1" fillId="0" borderId="0" xfId="0" applyFont="1" applyAlignment="1">
      <alignment horizontal="justify" vertical="top" wrapText="1"/>
    </xf>
    <xf numFmtId="37" fontId="4" fillId="0" borderId="0" xfId="0" applyNumberFormat="1" applyFont="1" applyAlignment="1">
      <alignment horizontal="center"/>
    </xf>
    <xf numFmtId="180" fontId="1" fillId="0" borderId="23" xfId="42" applyNumberFormat="1" applyFont="1" applyBorder="1" applyAlignment="1">
      <alignment horizontal="center"/>
    </xf>
    <xf numFmtId="180" fontId="1" fillId="0" borderId="12" xfId="42" applyNumberFormat="1" applyFont="1" applyBorder="1" applyAlignment="1">
      <alignment horizontal="center"/>
    </xf>
    <xf numFmtId="180" fontId="1" fillId="0" borderId="24" xfId="42" applyNumberFormat="1" applyFont="1" applyBorder="1" applyAlignment="1">
      <alignment horizontal="center"/>
    </xf>
    <xf numFmtId="0" fontId="1" fillId="0" borderId="23"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xf>
    <xf numFmtId="0" fontId="1" fillId="0" borderId="0" xfId="0" applyFont="1" applyAlignment="1">
      <alignment horizontal="justify"/>
    </xf>
    <xf numFmtId="180" fontId="4" fillId="0" borderId="0" xfId="42" applyNumberFormat="1" applyFont="1" applyAlignment="1">
      <alignment horizontal="center" wrapText="1"/>
    </xf>
    <xf numFmtId="0" fontId="14" fillId="0" borderId="0" xfId="0" applyFont="1" applyAlignment="1">
      <alignment horizontal="center" wrapText="1"/>
    </xf>
    <xf numFmtId="0" fontId="1" fillId="0" borderId="0" xfId="0" applyFont="1" applyAlignment="1">
      <alignment horizontal="justify" wrapText="1"/>
    </xf>
    <xf numFmtId="0" fontId="0" fillId="0" borderId="0" xfId="0" applyAlignment="1">
      <alignment horizontal="justify" wrapText="1"/>
    </xf>
    <xf numFmtId="0" fontId="3" fillId="0" borderId="0" xfId="0" applyFont="1" applyFill="1" applyAlignment="1">
      <alignment horizontal="justify" vertical="top" wrapText="1"/>
    </xf>
    <xf numFmtId="0" fontId="8" fillId="0" borderId="0" xfId="0" applyFont="1" applyFill="1" applyAlignment="1">
      <alignment horizontal="justify" vertical="top" wrapText="1"/>
    </xf>
    <xf numFmtId="0" fontId="3" fillId="0" borderId="0" xfId="0" applyFont="1" applyFill="1" applyAlignment="1">
      <alignment horizontal="justify" vertical="center"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2" fillId="0" borderId="0" xfId="0" applyFont="1" applyAlignment="1">
      <alignment horizontal="left" vertical="top"/>
    </xf>
    <xf numFmtId="0" fontId="3" fillId="0" borderId="0" xfId="0" applyFont="1" applyFill="1" applyAlignment="1">
      <alignment horizontal="justify" vertical="top"/>
    </xf>
    <xf numFmtId="0" fontId="3" fillId="0" borderId="0" xfId="0" applyFont="1" applyFill="1" applyAlignment="1" quotePrefix="1">
      <alignment horizontal="justify" vertical="top"/>
    </xf>
    <xf numFmtId="0" fontId="3" fillId="0" borderId="0" xfId="0" applyFont="1" applyAlignment="1">
      <alignment horizontal="justify" vertical="top"/>
    </xf>
    <xf numFmtId="0" fontId="3" fillId="0" borderId="0" xfId="0" applyFont="1" applyAlignment="1">
      <alignment horizontal="center"/>
    </xf>
    <xf numFmtId="0" fontId="8" fillId="0" borderId="0" xfId="0" applyFont="1" applyAlignment="1">
      <alignment horizontal="justify" vertical="center" wrapText="1"/>
    </xf>
    <xf numFmtId="0" fontId="2" fillId="0" borderId="0" xfId="0" applyFont="1" applyAlignment="1">
      <alignment horizontal="left"/>
    </xf>
    <xf numFmtId="0" fontId="2" fillId="0" borderId="0" xfId="0" applyFont="1" applyFill="1" applyAlignment="1">
      <alignment horizontal="justify" wrapText="1"/>
    </xf>
    <xf numFmtId="0" fontId="0" fillId="0" borderId="0" xfId="0" applyFill="1" applyAlignment="1">
      <alignment horizontal="justify" wrapText="1"/>
    </xf>
    <xf numFmtId="0" fontId="3" fillId="0" borderId="0" xfId="0" applyFont="1" applyAlignment="1">
      <alignment horizontal="justify"/>
    </xf>
    <xf numFmtId="0" fontId="3" fillId="0" borderId="0" xfId="0" applyFont="1" applyAlignment="1">
      <alignment horizontal="justify" vertical="center"/>
    </xf>
    <xf numFmtId="0" fontId="3" fillId="0" borderId="0" xfId="0" applyFont="1" applyAlignment="1">
      <alignment horizontal="justify" vertical="top" wrapText="1"/>
    </xf>
    <xf numFmtId="0" fontId="3" fillId="0" borderId="0" xfId="0" applyFont="1" applyAlignment="1">
      <alignment horizontal="left" wrapText="1"/>
    </xf>
    <xf numFmtId="0" fontId="3" fillId="0" borderId="0" xfId="0" applyFont="1" applyFill="1" applyAlignment="1">
      <alignment horizontal="justify" wrapText="1"/>
    </xf>
    <xf numFmtId="0" fontId="3" fillId="0" borderId="0" xfId="0" applyFont="1" applyAlignment="1">
      <alignment horizontal="left"/>
    </xf>
    <xf numFmtId="0" fontId="3" fillId="0" borderId="0" xfId="0" applyFont="1" applyAlignment="1">
      <alignment horizontal="justify" wrapText="1"/>
    </xf>
    <xf numFmtId="0" fontId="0" fillId="0" borderId="0" xfId="0" applyAlignment="1">
      <alignment wrapText="1"/>
    </xf>
    <xf numFmtId="0" fontId="3" fillId="0" borderId="0" xfId="0" applyNumberFormat="1" applyFont="1" applyFill="1" applyAlignment="1">
      <alignment horizontal="justify" vertical="top" wrapText="1"/>
    </xf>
    <xf numFmtId="0" fontId="3" fillId="0" borderId="0" xfId="0" applyNumberFormat="1" applyFont="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2"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628650</xdr:colOff>
      <xdr:row>2</xdr:row>
      <xdr:rowOff>114300</xdr:rowOff>
    </xdr:to>
    <xdr:pic>
      <xdr:nvPicPr>
        <xdr:cNvPr id="1" name="Picture 1" descr="ccb logo 6dd(a)"/>
        <xdr:cNvPicPr preferRelativeResize="1">
          <a:picLocks noChangeAspect="1"/>
        </xdr:cNvPicPr>
      </xdr:nvPicPr>
      <xdr:blipFill>
        <a:blip r:embed="rId1"/>
        <a:stretch>
          <a:fillRect/>
        </a:stretch>
      </xdr:blipFill>
      <xdr:spPr>
        <a:xfrm>
          <a:off x="28575" y="28575"/>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selection activeCell="I4" sqref="I4"/>
    </sheetView>
  </sheetViews>
  <sheetFormatPr defaultColWidth="9.140625" defaultRowHeight="12.75"/>
  <cols>
    <col min="1" max="1" width="29.8515625" style="1" customWidth="1"/>
    <col min="2" max="2" width="4.28125" style="40" customWidth="1"/>
    <col min="3" max="3" width="13.28125" style="6" bestFit="1" customWidth="1"/>
    <col min="4" max="4" width="2.28125" style="7" customWidth="1"/>
    <col min="5" max="5" width="13.28125" style="110" bestFit="1" customWidth="1"/>
    <col min="6" max="6" width="2.7109375" style="7" customWidth="1"/>
    <col min="7" max="7" width="13.28125" style="6" bestFit="1" customWidth="1"/>
    <col min="8" max="8" width="2.57421875" style="7" customWidth="1"/>
    <col min="9" max="9" width="13.28125" style="6" bestFit="1" customWidth="1"/>
    <col min="10" max="16384" width="9.140625" style="1" customWidth="1"/>
  </cols>
  <sheetData>
    <row r="1" ht="15.75">
      <c r="I1" s="153"/>
    </row>
    <row r="2" ht="12.75"/>
    <row r="3" ht="12.75"/>
    <row r="4" ht="12.75">
      <c r="A4" s="1" t="s">
        <v>62</v>
      </c>
    </row>
    <row r="6" spans="1:2" ht="12.75">
      <c r="A6" s="36" t="s">
        <v>7</v>
      </c>
      <c r="B6" s="49"/>
    </row>
    <row r="7" ht="12.75">
      <c r="A7" s="1" t="s">
        <v>186</v>
      </c>
    </row>
    <row r="8" ht="12" customHeight="1"/>
    <row r="9" ht="12" customHeight="1"/>
    <row r="10" spans="3:9" ht="12" customHeight="1">
      <c r="C10" s="156" t="s">
        <v>65</v>
      </c>
      <c r="D10" s="156"/>
      <c r="E10" s="156"/>
      <c r="G10" s="156" t="s">
        <v>64</v>
      </c>
      <c r="H10" s="156"/>
      <c r="I10" s="156"/>
    </row>
    <row r="11" spans="3:9" ht="12.75">
      <c r="C11" s="11"/>
      <c r="D11" s="10"/>
      <c r="E11" s="116"/>
      <c r="F11" s="10"/>
      <c r="G11" s="11"/>
      <c r="H11" s="10"/>
      <c r="I11" s="11"/>
    </row>
    <row r="12" spans="3:9" ht="12.75">
      <c r="C12" s="66" t="s">
        <v>55</v>
      </c>
      <c r="D12" s="10"/>
      <c r="E12" s="117" t="s">
        <v>55</v>
      </c>
      <c r="F12" s="10"/>
      <c r="G12" s="117" t="s">
        <v>55</v>
      </c>
      <c r="H12" s="10"/>
      <c r="I12" s="117" t="s">
        <v>55</v>
      </c>
    </row>
    <row r="13" spans="3:9" ht="12.75">
      <c r="C13" s="66" t="s">
        <v>187</v>
      </c>
      <c r="D13" s="10"/>
      <c r="E13" s="66" t="s">
        <v>171</v>
      </c>
      <c r="F13" s="10"/>
      <c r="G13" s="66" t="s">
        <v>187</v>
      </c>
      <c r="H13" s="10"/>
      <c r="I13" s="66" t="s">
        <v>171</v>
      </c>
    </row>
    <row r="14" spans="3:9" s="40" customFormat="1" ht="12.75">
      <c r="C14" s="66" t="s">
        <v>15</v>
      </c>
      <c r="D14" s="10"/>
      <c r="E14" s="117" t="s">
        <v>15</v>
      </c>
      <c r="F14" s="10"/>
      <c r="G14" s="66" t="s">
        <v>15</v>
      </c>
      <c r="H14" s="10"/>
      <c r="I14" s="66" t="s">
        <v>15</v>
      </c>
    </row>
    <row r="15" spans="2:9" s="40" customFormat="1" ht="12.75">
      <c r="B15" s="40" t="s">
        <v>41</v>
      </c>
      <c r="C15" s="66" t="s">
        <v>126</v>
      </c>
      <c r="D15" s="10"/>
      <c r="E15" s="117" t="s">
        <v>126</v>
      </c>
      <c r="F15" s="10"/>
      <c r="G15" s="66" t="s">
        <v>126</v>
      </c>
      <c r="H15" s="10"/>
      <c r="I15" s="66" t="s">
        <v>126</v>
      </c>
    </row>
    <row r="16" spans="1:9" ht="12.75">
      <c r="A16" s="36"/>
      <c r="I16" s="66"/>
    </row>
    <row r="17" spans="1:9" ht="12.75">
      <c r="A17" s="1" t="s">
        <v>8</v>
      </c>
      <c r="B17" s="40">
        <v>9</v>
      </c>
      <c r="C17" s="6">
        <v>80162</v>
      </c>
      <c r="E17" s="6">
        <v>90866</v>
      </c>
      <c r="G17" s="6">
        <v>80162</v>
      </c>
      <c r="I17" s="6">
        <v>90866</v>
      </c>
    </row>
    <row r="18" ht="12.75">
      <c r="E18" s="6"/>
    </row>
    <row r="19" spans="1:9" ht="12.75">
      <c r="A19" s="1" t="s">
        <v>66</v>
      </c>
      <c r="C19" s="7">
        <v>-53223</v>
      </c>
      <c r="E19" s="7">
        <v>-66027</v>
      </c>
      <c r="G19" s="7">
        <v>-53223</v>
      </c>
      <c r="I19" s="7">
        <v>-66027</v>
      </c>
    </row>
    <row r="20" spans="3:9" ht="12.75">
      <c r="C20" s="8"/>
      <c r="E20" s="119"/>
      <c r="G20" s="8"/>
      <c r="I20" s="8"/>
    </row>
    <row r="21" spans="1:9" ht="12.75">
      <c r="A21" s="1" t="s">
        <v>67</v>
      </c>
      <c r="C21" s="6">
        <f>SUM(C17:C19)</f>
        <v>26939</v>
      </c>
      <c r="E21" s="110">
        <f>SUM(E17:E19)</f>
        <v>24839</v>
      </c>
      <c r="G21" s="6">
        <f>SUM(G17:G19)</f>
        <v>26939</v>
      </c>
      <c r="I21" s="6">
        <f>SUM(I17:I19)</f>
        <v>24839</v>
      </c>
    </row>
    <row r="22" spans="3:5" ht="12.75">
      <c r="C22" s="102"/>
      <c r="D22" s="102"/>
      <c r="E22" s="120"/>
    </row>
    <row r="23" spans="1:9" ht="12.75">
      <c r="A23" s="1" t="s">
        <v>85</v>
      </c>
      <c r="C23" s="7">
        <v>4089</v>
      </c>
      <c r="E23" s="7">
        <v>1546</v>
      </c>
      <c r="G23" s="7">
        <v>4089</v>
      </c>
      <c r="I23" s="7">
        <v>1546</v>
      </c>
    </row>
    <row r="24" spans="3:9" ht="12.75">
      <c r="C24" s="7"/>
      <c r="E24" s="7"/>
      <c r="G24" s="7"/>
      <c r="I24" s="7"/>
    </row>
    <row r="25" spans="1:9" ht="12.75">
      <c r="A25" s="1" t="s">
        <v>76</v>
      </c>
      <c r="C25" s="6">
        <v>-1697</v>
      </c>
      <c r="E25" s="6">
        <v>-1494</v>
      </c>
      <c r="G25" s="6">
        <v>-1697</v>
      </c>
      <c r="I25" s="6">
        <v>-1494</v>
      </c>
    </row>
    <row r="26" ht="12.75">
      <c r="E26" s="6"/>
    </row>
    <row r="27" spans="1:9" ht="12.75">
      <c r="A27" s="1" t="s">
        <v>86</v>
      </c>
      <c r="C27" s="7">
        <v>-990</v>
      </c>
      <c r="E27" s="7">
        <v>-2636</v>
      </c>
      <c r="G27" s="7">
        <v>-990</v>
      </c>
      <c r="I27" s="7">
        <v>-2636</v>
      </c>
    </row>
    <row r="28" spans="3:9" ht="12.75">
      <c r="C28" s="7"/>
      <c r="E28" s="7"/>
      <c r="G28" s="7"/>
      <c r="I28" s="7"/>
    </row>
    <row r="29" spans="1:9" ht="12.75">
      <c r="A29" s="1" t="s">
        <v>43</v>
      </c>
      <c r="C29" s="7">
        <v>-991</v>
      </c>
      <c r="E29" s="7">
        <v>-1278</v>
      </c>
      <c r="G29" s="7">
        <v>-991</v>
      </c>
      <c r="I29" s="7">
        <v>-1278</v>
      </c>
    </row>
    <row r="30" spans="3:9" ht="12.75">
      <c r="C30" s="8"/>
      <c r="E30" s="119"/>
      <c r="G30" s="8"/>
      <c r="I30" s="8"/>
    </row>
    <row r="31" spans="1:9" ht="12.75">
      <c r="A31" s="1" t="s">
        <v>87</v>
      </c>
      <c r="B31" s="40">
        <v>9</v>
      </c>
      <c r="C31" s="6">
        <f>SUM(C21:C30)</f>
        <v>27350</v>
      </c>
      <c r="E31" s="6">
        <f>SUM(E21:E30)</f>
        <v>20977</v>
      </c>
      <c r="G31" s="6">
        <f>SUM(G21:G30)</f>
        <v>27350</v>
      </c>
      <c r="I31" s="6">
        <f>SUM(I21:I30)</f>
        <v>20977</v>
      </c>
    </row>
    <row r="33" spans="1:9" ht="12.75">
      <c r="A33" s="1" t="s">
        <v>88</v>
      </c>
      <c r="B33" s="40">
        <v>19</v>
      </c>
      <c r="C33" s="7">
        <v>416</v>
      </c>
      <c r="E33" s="7">
        <v>-23</v>
      </c>
      <c r="G33" s="7">
        <v>416</v>
      </c>
      <c r="I33" s="7">
        <v>-23</v>
      </c>
    </row>
    <row r="34" spans="3:9" ht="12.75">
      <c r="C34" s="8"/>
      <c r="E34" s="119"/>
      <c r="G34" s="8"/>
      <c r="I34" s="8"/>
    </row>
    <row r="35" spans="1:9" ht="13.5" thickBot="1">
      <c r="A35" s="1" t="s">
        <v>89</v>
      </c>
      <c r="C35" s="9">
        <f>SUM(C31:C33)</f>
        <v>27766</v>
      </c>
      <c r="E35" s="121">
        <f>SUM(E31:E33)</f>
        <v>20954</v>
      </c>
      <c r="G35" s="9">
        <f>SUM(G31:G33)</f>
        <v>27766</v>
      </c>
      <c r="I35" s="9">
        <f>SUM(I31:I33)</f>
        <v>20954</v>
      </c>
    </row>
    <row r="36" ht="13.5" thickTop="1"/>
    <row r="37" spans="1:9" ht="12.75">
      <c r="A37" s="1" t="s">
        <v>90</v>
      </c>
      <c r="C37" s="7"/>
      <c r="E37" s="118"/>
      <c r="G37" s="7"/>
      <c r="I37" s="7"/>
    </row>
    <row r="38" spans="1:9" ht="13.5" thickBot="1">
      <c r="A38" s="1" t="s">
        <v>91</v>
      </c>
      <c r="C38" s="133">
        <f>C35</f>
        <v>27766</v>
      </c>
      <c r="E38" s="133">
        <f>E35</f>
        <v>20954</v>
      </c>
      <c r="G38" s="133">
        <f>G35</f>
        <v>27766</v>
      </c>
      <c r="I38" s="133">
        <f>I35</f>
        <v>20954</v>
      </c>
    </row>
    <row r="39" spans="3:9" ht="13.5" thickTop="1">
      <c r="C39" s="7"/>
      <c r="E39" s="118"/>
      <c r="G39" s="7"/>
      <c r="I39" s="118"/>
    </row>
    <row r="41" ht="12.75">
      <c r="A41" s="1" t="s">
        <v>92</v>
      </c>
    </row>
    <row r="42" ht="12.75">
      <c r="A42" s="1" t="s">
        <v>178</v>
      </c>
    </row>
    <row r="44" spans="1:9" ht="12.75">
      <c r="A44" s="4" t="s">
        <v>165</v>
      </c>
      <c r="B44" s="50">
        <v>27</v>
      </c>
      <c r="C44" s="112">
        <f>Notes!C236</f>
        <v>7.866078915758221</v>
      </c>
      <c r="E44" s="122">
        <v>5.977941470150233</v>
      </c>
      <c r="G44" s="113">
        <f>Notes!D236</f>
        <v>7.866078915758221</v>
      </c>
      <c r="I44" s="60">
        <v>5.977941470150233</v>
      </c>
    </row>
    <row r="46" spans="1:9" ht="13.5" thickBot="1">
      <c r="A46" s="4" t="s">
        <v>166</v>
      </c>
      <c r="B46" s="50">
        <v>27</v>
      </c>
      <c r="C46" s="111">
        <f>Notes!C249</f>
        <v>7.7732362821948495</v>
      </c>
      <c r="E46" s="123">
        <v>5.823677693874772</v>
      </c>
      <c r="G46" s="111">
        <f>Notes!D249</f>
        <v>7.7732362821948495</v>
      </c>
      <c r="I46" s="111">
        <v>5.823677693874772</v>
      </c>
    </row>
    <row r="47" ht="13.5" thickTop="1"/>
    <row r="50" ht="12.75">
      <c r="A50" s="1" t="s">
        <v>63</v>
      </c>
    </row>
    <row r="51" spans="1:9" ht="38.25" customHeight="1">
      <c r="A51" s="155" t="s">
        <v>194</v>
      </c>
      <c r="B51" s="155"/>
      <c r="C51" s="155"/>
      <c r="D51" s="155"/>
      <c r="E51" s="155"/>
      <c r="F51" s="155"/>
      <c r="G51" s="155"/>
      <c r="H51" s="155"/>
      <c r="I51" s="155"/>
    </row>
    <row r="54" ht="12.75">
      <c r="C54" s="1"/>
    </row>
  </sheetData>
  <sheetProtection password="B5C0" sheet="1" selectLockedCells="1" selectUnlockedCells="1"/>
  <mergeCells count="3">
    <mergeCell ref="A51:I51"/>
    <mergeCell ref="C10:E10"/>
    <mergeCell ref="G10:I10"/>
  </mergeCells>
  <printOptions/>
  <pageMargins left="0.57" right="0.6" top="0.5" bottom="0.5"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E2" sqref="E2"/>
    </sheetView>
  </sheetViews>
  <sheetFormatPr defaultColWidth="9.140625" defaultRowHeight="12.75"/>
  <cols>
    <col min="1" max="1" width="55.00390625" style="1" customWidth="1"/>
    <col min="2" max="2" width="4.7109375" style="40" bestFit="1" customWidth="1"/>
    <col min="3" max="3" width="12.00390625" style="12" bestFit="1" customWidth="1"/>
    <col min="4" max="4" width="1.7109375" style="1" customWidth="1"/>
    <col min="5" max="5" width="10.8515625" style="6" bestFit="1" customWidth="1"/>
    <col min="6" max="16384" width="9.140625" style="1" customWidth="1"/>
  </cols>
  <sheetData>
    <row r="1" ht="15.75">
      <c r="E1" s="153"/>
    </row>
    <row r="2" ht="12.75"/>
    <row r="3" ht="12.75"/>
    <row r="4" ht="12.75">
      <c r="A4" s="1" t="s">
        <v>62</v>
      </c>
    </row>
    <row r="6" ht="12.75">
      <c r="A6" s="36" t="s">
        <v>9</v>
      </c>
    </row>
    <row r="7" ht="12.75">
      <c r="A7" s="1" t="s">
        <v>188</v>
      </c>
    </row>
    <row r="9" spans="3:5" ht="12.75">
      <c r="C9" s="65" t="s">
        <v>105</v>
      </c>
      <c r="E9" s="66" t="s">
        <v>106</v>
      </c>
    </row>
    <row r="10" spans="3:5" ht="12.75">
      <c r="C10" s="65" t="s">
        <v>187</v>
      </c>
      <c r="D10" s="40"/>
      <c r="E10" s="65" t="s">
        <v>189</v>
      </c>
    </row>
    <row r="11" spans="3:5" ht="12.75">
      <c r="C11" s="65" t="s">
        <v>15</v>
      </c>
      <c r="D11" s="40"/>
      <c r="E11" s="66" t="s">
        <v>15</v>
      </c>
    </row>
    <row r="12" spans="2:5" ht="12.75">
      <c r="B12" s="40" t="s">
        <v>41</v>
      </c>
      <c r="C12" s="66" t="s">
        <v>126</v>
      </c>
      <c r="E12" s="66" t="s">
        <v>127</v>
      </c>
    </row>
    <row r="13" spans="1:5" ht="12.75">
      <c r="A13" s="36" t="s">
        <v>94</v>
      </c>
      <c r="C13" s="65"/>
      <c r="E13" s="66"/>
    </row>
    <row r="14" ht="12.75">
      <c r="A14" s="36" t="s">
        <v>95</v>
      </c>
    </row>
    <row r="15" spans="1:5" ht="12.75">
      <c r="A15" s="1" t="s">
        <v>107</v>
      </c>
      <c r="C15" s="17">
        <v>104616</v>
      </c>
      <c r="D15" s="2"/>
      <c r="E15" s="17">
        <v>103501</v>
      </c>
    </row>
    <row r="16" spans="1:5" ht="12.75">
      <c r="A16" s="1" t="s">
        <v>133</v>
      </c>
      <c r="C16" s="17">
        <v>5918</v>
      </c>
      <c r="D16" s="2"/>
      <c r="E16" s="17">
        <v>5940</v>
      </c>
    </row>
    <row r="17" spans="1:5" ht="12.75">
      <c r="A17" s="1" t="s">
        <v>143</v>
      </c>
      <c r="C17" s="17">
        <v>5884</v>
      </c>
      <c r="E17" s="17">
        <v>5884</v>
      </c>
    </row>
    <row r="18" spans="1:5" ht="12.75">
      <c r="A18" s="1" t="s">
        <v>167</v>
      </c>
      <c r="C18" s="17">
        <v>14</v>
      </c>
      <c r="E18" s="17">
        <v>16</v>
      </c>
    </row>
    <row r="19" spans="3:5" ht="12.75">
      <c r="C19" s="71">
        <f>SUM(C15:C18)</f>
        <v>116432</v>
      </c>
      <c r="E19" s="71">
        <f>SUM(E15:E18)</f>
        <v>115341</v>
      </c>
    </row>
    <row r="20" ht="12.75">
      <c r="C20" s="17"/>
    </row>
    <row r="21" ht="12.75">
      <c r="A21" s="36" t="s">
        <v>96</v>
      </c>
    </row>
    <row r="22" spans="1:5" ht="12.75">
      <c r="A22" s="1" t="s">
        <v>10</v>
      </c>
      <c r="C22" s="12">
        <v>686305</v>
      </c>
      <c r="E22" s="12">
        <v>608709</v>
      </c>
    </row>
    <row r="23" spans="1:5" ht="12.75">
      <c r="A23" s="1" t="s">
        <v>108</v>
      </c>
      <c r="B23" s="40">
        <v>15</v>
      </c>
      <c r="C23" s="12">
        <v>15955</v>
      </c>
      <c r="E23" s="12">
        <v>17336</v>
      </c>
    </row>
    <row r="24" spans="1:5" ht="12.75">
      <c r="A24" s="1" t="s">
        <v>172</v>
      </c>
      <c r="C24" s="12">
        <v>2675</v>
      </c>
      <c r="E24" s="12">
        <v>13551</v>
      </c>
    </row>
    <row r="25" spans="1:5" ht="12.75">
      <c r="A25" s="1" t="s">
        <v>109</v>
      </c>
      <c r="B25" s="40">
        <v>15</v>
      </c>
      <c r="C25" s="12">
        <v>35643</v>
      </c>
      <c r="E25" s="12">
        <v>33734</v>
      </c>
    </row>
    <row r="26" spans="1:5" ht="12.75">
      <c r="A26" s="1" t="s">
        <v>110</v>
      </c>
      <c r="C26" s="12">
        <v>898</v>
      </c>
      <c r="E26" s="12">
        <v>923</v>
      </c>
    </row>
    <row r="27" spans="1:5" ht="12.75">
      <c r="A27" s="1" t="s">
        <v>78</v>
      </c>
      <c r="C27" s="12">
        <v>72684</v>
      </c>
      <c r="E27" s="12">
        <v>72728</v>
      </c>
    </row>
    <row r="28" spans="3:5" ht="12.75">
      <c r="C28" s="15">
        <f>SUM(C22:C27)</f>
        <v>814160</v>
      </c>
      <c r="E28" s="39">
        <f>SUM(E22:E27)</f>
        <v>746981</v>
      </c>
    </row>
    <row r="30" spans="1:5" ht="13.5" thickBot="1">
      <c r="A30" s="36" t="s">
        <v>97</v>
      </c>
      <c r="C30" s="16">
        <f>+C19+C28</f>
        <v>930592</v>
      </c>
      <c r="E30" s="16">
        <f>+E19+E28</f>
        <v>862322</v>
      </c>
    </row>
    <row r="31" ht="13.5" thickTop="1">
      <c r="A31" s="36"/>
    </row>
    <row r="32" ht="12.75">
      <c r="A32" s="36" t="s">
        <v>98</v>
      </c>
    </row>
    <row r="33" ht="12.75">
      <c r="A33" s="36" t="s">
        <v>99</v>
      </c>
    </row>
    <row r="34" spans="1:5" ht="12.75">
      <c r="A34" s="1" t="s">
        <v>111</v>
      </c>
      <c r="C34" s="12">
        <f>'ES'!C44</f>
        <v>70633</v>
      </c>
      <c r="E34" s="12">
        <v>70561</v>
      </c>
    </row>
    <row r="35" spans="1:5" ht="12.75">
      <c r="A35" s="1" t="s">
        <v>112</v>
      </c>
      <c r="C35" s="12">
        <f>'ES'!D44</f>
        <v>15787</v>
      </c>
      <c r="E35" s="12">
        <v>15675</v>
      </c>
    </row>
    <row r="36" spans="1:5" ht="12.75">
      <c r="A36" s="1" t="s">
        <v>113</v>
      </c>
      <c r="C36" s="12">
        <f>'ES'!E44</f>
        <v>9748</v>
      </c>
      <c r="E36" s="12">
        <v>174</v>
      </c>
    </row>
    <row r="37" spans="1:5" ht="12.75">
      <c r="A37" s="1" t="s">
        <v>114</v>
      </c>
      <c r="C37" s="12">
        <f>'ES'!F44</f>
        <v>249327</v>
      </c>
      <c r="E37" s="12">
        <v>221561</v>
      </c>
    </row>
    <row r="38" spans="1:5" ht="12.75">
      <c r="A38" s="36" t="s">
        <v>100</v>
      </c>
      <c r="C38" s="15">
        <f>SUM(C34:C37)</f>
        <v>345495</v>
      </c>
      <c r="E38" s="15">
        <f>SUM(E34:E37)</f>
        <v>307971</v>
      </c>
    </row>
    <row r="39" ht="12.75">
      <c r="A39" s="36"/>
    </row>
    <row r="40" ht="12.75">
      <c r="A40" s="36" t="s">
        <v>101</v>
      </c>
    </row>
    <row r="41" spans="1:5" ht="12.75">
      <c r="A41" s="1" t="s">
        <v>117</v>
      </c>
      <c r="B41" s="40">
        <v>23</v>
      </c>
      <c r="C41" s="12">
        <v>17312</v>
      </c>
      <c r="E41" s="12">
        <v>17875</v>
      </c>
    </row>
    <row r="42" spans="1:5" ht="12.75">
      <c r="A42" s="1" t="s">
        <v>23</v>
      </c>
      <c r="C42" s="12">
        <v>5969</v>
      </c>
      <c r="E42" s="12">
        <v>6548</v>
      </c>
    </row>
    <row r="43" spans="3:5" ht="12.75">
      <c r="C43" s="15">
        <f>SUM(C41:C42)</f>
        <v>23281</v>
      </c>
      <c r="E43" s="15">
        <f>SUM(E41:E42)</f>
        <v>24423</v>
      </c>
    </row>
    <row r="44" ht="12.75">
      <c r="A44" s="36"/>
    </row>
    <row r="45" ht="12.75">
      <c r="A45" s="36" t="s">
        <v>102</v>
      </c>
    </row>
    <row r="46" spans="1:5" ht="12.75">
      <c r="A46" s="1" t="s">
        <v>117</v>
      </c>
      <c r="B46" s="40">
        <v>23</v>
      </c>
      <c r="C46" s="12">
        <v>86065</v>
      </c>
      <c r="E46" s="12">
        <v>72693</v>
      </c>
    </row>
    <row r="47" spans="1:5" ht="12.75">
      <c r="A47" s="1" t="s">
        <v>115</v>
      </c>
      <c r="C47" s="12">
        <v>13080</v>
      </c>
      <c r="E47" s="12">
        <v>13061</v>
      </c>
    </row>
    <row r="48" spans="1:5" ht="12.75">
      <c r="A48" s="1" t="s">
        <v>173</v>
      </c>
      <c r="C48" s="12">
        <v>0</v>
      </c>
      <c r="E48" s="12">
        <v>5929</v>
      </c>
    </row>
    <row r="49" spans="1:5" ht="12.75">
      <c r="A49" s="1" t="s">
        <v>116</v>
      </c>
      <c r="B49" s="40">
        <v>15</v>
      </c>
      <c r="C49" s="12">
        <v>462314</v>
      </c>
      <c r="E49" s="12">
        <v>437766</v>
      </c>
    </row>
    <row r="50" spans="1:5" ht="12.75">
      <c r="A50" s="1" t="s">
        <v>118</v>
      </c>
      <c r="C50" s="12">
        <v>357</v>
      </c>
      <c r="E50" s="12">
        <v>479</v>
      </c>
    </row>
    <row r="51" spans="3:5" ht="12.75">
      <c r="C51" s="15">
        <f>SUM(C46:C50)</f>
        <v>561816</v>
      </c>
      <c r="E51" s="15">
        <f>SUM(E46:E50)</f>
        <v>529928</v>
      </c>
    </row>
    <row r="52" spans="3:5" ht="12.75">
      <c r="C52" s="37"/>
      <c r="E52" s="38"/>
    </row>
    <row r="53" spans="1:5" ht="12.75">
      <c r="A53" s="36" t="s">
        <v>103</v>
      </c>
      <c r="C53" s="15">
        <f>+C43+C51</f>
        <v>585097</v>
      </c>
      <c r="E53" s="15">
        <f>+E43+E51</f>
        <v>554351</v>
      </c>
    </row>
    <row r="55" spans="1:5" ht="13.5" thickBot="1">
      <c r="A55" s="36" t="s">
        <v>104</v>
      </c>
      <c r="B55" s="1"/>
      <c r="C55" s="61">
        <f>+C38+C53</f>
        <v>930592</v>
      </c>
      <c r="E55" s="61">
        <f>+E38+E53</f>
        <v>862322</v>
      </c>
    </row>
    <row r="56" spans="2:5" ht="13.5" thickTop="1">
      <c r="B56" s="1"/>
      <c r="C56" s="1"/>
      <c r="E56" s="1"/>
    </row>
    <row r="57" spans="3:5" ht="12.75">
      <c r="C57" s="1"/>
      <c r="E57" s="1"/>
    </row>
    <row r="58" spans="1:5" ht="13.5" thickBot="1">
      <c r="A58" s="1" t="s">
        <v>124</v>
      </c>
      <c r="C58" s="53">
        <f>C38/(C34/0.2)</f>
        <v>0.9782821060977164</v>
      </c>
      <c r="E58" s="53">
        <f>E38/(E34/0.2)</f>
        <v>0.8729213021357407</v>
      </c>
    </row>
    <row r="59" spans="2:7" ht="13.5" thickTop="1">
      <c r="B59" s="10"/>
      <c r="C59" s="6"/>
      <c r="D59" s="7"/>
      <c r="F59" s="7"/>
      <c r="G59" s="6"/>
    </row>
    <row r="60" spans="2:7" ht="12.75">
      <c r="B60" s="10"/>
      <c r="C60" s="6"/>
      <c r="D60" s="7"/>
      <c r="F60" s="7"/>
      <c r="G60" s="6"/>
    </row>
    <row r="61" spans="1:7" ht="12.75">
      <c r="A61" s="1" t="s">
        <v>63</v>
      </c>
      <c r="B61" s="10"/>
      <c r="C61" s="6"/>
      <c r="D61" s="7"/>
      <c r="F61" s="7"/>
      <c r="G61" s="6"/>
    </row>
    <row r="62" spans="1:7" ht="40.5" customHeight="1">
      <c r="A62" s="155" t="s">
        <v>193</v>
      </c>
      <c r="B62" s="155"/>
      <c r="C62" s="155"/>
      <c r="D62" s="155"/>
      <c r="E62" s="155"/>
      <c r="F62" s="33"/>
      <c r="G62" s="33"/>
    </row>
  </sheetData>
  <sheetProtection password="B5C0" sheet="1" selectLockedCells="1" selectUnlockedCells="1"/>
  <mergeCells count="1">
    <mergeCell ref="A62:E62"/>
  </mergeCells>
  <printOptions/>
  <pageMargins left="0.75" right="0.75" top="0.5" bottom="0.5" header="0.5" footer="0.5"/>
  <pageSetup fitToHeight="1"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zoomScalePageLayoutView="0" workbookViewId="0" topLeftCell="A1">
      <selection activeCell="G2" sqref="G2"/>
    </sheetView>
  </sheetViews>
  <sheetFormatPr defaultColWidth="9.140625" defaultRowHeight="12.75"/>
  <cols>
    <col min="1" max="1" width="35.421875" style="1" customWidth="1"/>
    <col min="2" max="2" width="6.57421875" style="40" customWidth="1"/>
    <col min="3" max="3" width="9.8515625" style="12" bestFit="1" customWidth="1"/>
    <col min="4" max="4" width="9.8515625" style="17" bestFit="1" customWidth="1"/>
    <col min="5" max="5" width="9.8515625" style="1" bestFit="1" customWidth="1"/>
    <col min="6" max="6" width="10.8515625" style="6" bestFit="1" customWidth="1"/>
    <col min="7" max="7" width="11.00390625" style="2" customWidth="1"/>
    <col min="8" max="16384" width="9.140625" style="1" customWidth="1"/>
  </cols>
  <sheetData>
    <row r="1" ht="15.75">
      <c r="G1" s="153"/>
    </row>
    <row r="2" ht="12.75"/>
    <row r="3" ht="12.75"/>
    <row r="4" spans="1:2" ht="12.75">
      <c r="A4" s="1" t="s">
        <v>62</v>
      </c>
      <c r="B4" s="13"/>
    </row>
    <row r="6" spans="1:2" ht="12.75">
      <c r="A6" s="36" t="s">
        <v>46</v>
      </c>
      <c r="B6" s="49"/>
    </row>
    <row r="7" ht="12.75">
      <c r="A7" s="1" t="s">
        <v>186</v>
      </c>
    </row>
    <row r="10" spans="3:7" ht="12.75" customHeight="1">
      <c r="C10" s="157" t="s">
        <v>119</v>
      </c>
      <c r="D10" s="158"/>
      <c r="E10" s="158"/>
      <c r="F10" s="158"/>
      <c r="G10" s="159"/>
    </row>
    <row r="11" spans="3:7" ht="12.75">
      <c r="C11" s="160" t="s">
        <v>11</v>
      </c>
      <c r="D11" s="161"/>
      <c r="E11" s="162"/>
      <c r="F11" s="68" t="s">
        <v>12</v>
      </c>
      <c r="G11" s="127"/>
    </row>
    <row r="12" spans="3:7" ht="12.75">
      <c r="C12" s="44" t="s">
        <v>29</v>
      </c>
      <c r="D12" s="45" t="s">
        <v>29</v>
      </c>
      <c r="E12" s="47" t="s">
        <v>42</v>
      </c>
      <c r="F12" s="48" t="s">
        <v>13</v>
      </c>
      <c r="G12" s="127" t="s">
        <v>14</v>
      </c>
    </row>
    <row r="13" spans="3:7" ht="12.75">
      <c r="C13" s="32" t="s">
        <v>80</v>
      </c>
      <c r="D13" s="31" t="s">
        <v>81</v>
      </c>
      <c r="E13" s="5" t="s">
        <v>82</v>
      </c>
      <c r="F13" s="35" t="s">
        <v>122</v>
      </c>
      <c r="G13" s="127"/>
    </row>
    <row r="14" spans="3:7" ht="12.75">
      <c r="C14" s="46"/>
      <c r="D14" s="3"/>
      <c r="E14" s="43" t="s">
        <v>83</v>
      </c>
      <c r="F14" s="51"/>
      <c r="G14" s="51"/>
    </row>
    <row r="15" spans="2:7" ht="12.75">
      <c r="B15" s="40" t="s">
        <v>41</v>
      </c>
      <c r="C15" s="31" t="s">
        <v>15</v>
      </c>
      <c r="D15" s="31" t="s">
        <v>15</v>
      </c>
      <c r="E15" s="5" t="s">
        <v>15</v>
      </c>
      <c r="F15" s="10" t="s">
        <v>15</v>
      </c>
      <c r="G15" s="10" t="s">
        <v>15</v>
      </c>
    </row>
    <row r="16" spans="3:6" ht="12" customHeight="1">
      <c r="C16" s="13"/>
      <c r="D16" s="13"/>
      <c r="E16" s="13"/>
      <c r="F16" s="13"/>
    </row>
    <row r="17" ht="12" customHeight="1">
      <c r="A17" s="76" t="s">
        <v>174</v>
      </c>
    </row>
    <row r="18" ht="12" customHeight="1">
      <c r="A18" s="36"/>
    </row>
    <row r="19" spans="1:7" ht="12" customHeight="1">
      <c r="A19" s="36" t="s">
        <v>176</v>
      </c>
      <c r="C19" s="12">
        <v>70008</v>
      </c>
      <c r="D19" s="17">
        <v>14818</v>
      </c>
      <c r="E19" s="6">
        <v>-7285</v>
      </c>
      <c r="F19" s="6">
        <v>137123</v>
      </c>
      <c r="G19" s="72">
        <f>SUM(C19:F19)</f>
        <v>214664</v>
      </c>
    </row>
    <row r="20" spans="1:7" ht="12" customHeight="1">
      <c r="A20" s="36"/>
      <c r="E20" s="12"/>
      <c r="G20" s="72"/>
    </row>
    <row r="21" spans="1:7" ht="12" customHeight="1">
      <c r="A21" s="1" t="s">
        <v>141</v>
      </c>
      <c r="C21" s="12">
        <v>165</v>
      </c>
      <c r="D21" s="17">
        <v>257</v>
      </c>
      <c r="E21" s="12">
        <v>0</v>
      </c>
      <c r="F21" s="12">
        <v>0</v>
      </c>
      <c r="G21" s="72">
        <f>SUM(C21:F21)</f>
        <v>422</v>
      </c>
    </row>
    <row r="22" ht="12" customHeight="1">
      <c r="A22" s="1" t="s">
        <v>142</v>
      </c>
    </row>
    <row r="23" ht="12" customHeight="1"/>
    <row r="24" spans="1:7" ht="12.75">
      <c r="A24" s="1" t="s">
        <v>89</v>
      </c>
      <c r="C24" s="17">
        <v>0</v>
      </c>
      <c r="D24" s="17">
        <v>0</v>
      </c>
      <c r="E24" s="17">
        <v>0</v>
      </c>
      <c r="F24" s="6">
        <f>'IS'!I38</f>
        <v>20954</v>
      </c>
      <c r="G24" s="72">
        <f>SUM(C24:F24)</f>
        <v>20954</v>
      </c>
    </row>
    <row r="25" ht="12" customHeight="1"/>
    <row r="26" ht="12.75">
      <c r="A26" s="41" t="s">
        <v>120</v>
      </c>
    </row>
    <row r="27" spans="1:7" ht="12.75">
      <c r="A27" s="1" t="s">
        <v>121</v>
      </c>
      <c r="C27" s="17">
        <v>0</v>
      </c>
      <c r="D27" s="17">
        <v>0</v>
      </c>
      <c r="E27" s="42">
        <f>-10750-E19</f>
        <v>-3465</v>
      </c>
      <c r="F27" s="17">
        <v>0</v>
      </c>
      <c r="G27" s="72">
        <f>SUM(C27:F27)</f>
        <v>-3465</v>
      </c>
    </row>
    <row r="28" spans="3:7" ht="12.75">
      <c r="C28" s="17"/>
      <c r="E28" s="42"/>
      <c r="F28" s="17"/>
      <c r="G28" s="72"/>
    </row>
    <row r="29" spans="1:7" ht="13.5" thickBot="1">
      <c r="A29" s="36" t="s">
        <v>175</v>
      </c>
      <c r="C29" s="9">
        <f>SUM(C19:C28)</f>
        <v>70173</v>
      </c>
      <c r="D29" s="9">
        <f>SUM(D19:D28)</f>
        <v>15075</v>
      </c>
      <c r="E29" s="9">
        <f>SUM(E19:E28)</f>
        <v>-10750</v>
      </c>
      <c r="F29" s="9">
        <f>SUM(F19:F28)</f>
        <v>158077</v>
      </c>
      <c r="G29" s="9">
        <f>SUM(G19:G28)</f>
        <v>232575</v>
      </c>
    </row>
    <row r="30" ht="13.5" thickTop="1"/>
    <row r="32" spans="1:6" ht="12" customHeight="1">
      <c r="A32" s="76" t="s">
        <v>190</v>
      </c>
      <c r="C32" s="13"/>
      <c r="D32" s="13"/>
      <c r="E32" s="13"/>
      <c r="F32" s="13"/>
    </row>
    <row r="33" spans="1:6" ht="12" customHeight="1">
      <c r="A33" s="36"/>
      <c r="C33" s="13"/>
      <c r="D33" s="13"/>
      <c r="E33" s="13"/>
      <c r="F33" s="13"/>
    </row>
    <row r="34" spans="1:7" ht="12" customHeight="1">
      <c r="A34" s="36" t="s">
        <v>191</v>
      </c>
      <c r="C34" s="12">
        <v>70561</v>
      </c>
      <c r="D34" s="17">
        <v>15675</v>
      </c>
      <c r="E34" s="6">
        <v>174</v>
      </c>
      <c r="F34" s="6">
        <v>221561</v>
      </c>
      <c r="G34" s="72">
        <f>SUM(C34:F34)</f>
        <v>307971</v>
      </c>
    </row>
    <row r="35" ht="12" customHeight="1"/>
    <row r="36" ht="12" customHeight="1">
      <c r="A36" s="1" t="s">
        <v>141</v>
      </c>
    </row>
    <row r="37" spans="1:7" ht="12" customHeight="1">
      <c r="A37" s="1" t="s">
        <v>142</v>
      </c>
      <c r="B37" s="40">
        <v>7</v>
      </c>
      <c r="C37" s="12">
        <v>72</v>
      </c>
      <c r="D37" s="17">
        <v>112</v>
      </c>
      <c r="E37" s="12">
        <v>0</v>
      </c>
      <c r="F37" s="12">
        <v>0</v>
      </c>
      <c r="G37" s="72">
        <f>SUM(C37:F37)</f>
        <v>184</v>
      </c>
    </row>
    <row r="38" ht="12" customHeight="1"/>
    <row r="39" spans="1:7" ht="12.75">
      <c r="A39" s="1" t="s">
        <v>89</v>
      </c>
      <c r="C39" s="17">
        <v>0</v>
      </c>
      <c r="D39" s="17">
        <v>0</v>
      </c>
      <c r="E39" s="17">
        <v>0</v>
      </c>
      <c r="F39" s="6">
        <f>'IS'!G38</f>
        <v>27766</v>
      </c>
      <c r="G39" s="72">
        <f>SUM(C39:F39)</f>
        <v>27766</v>
      </c>
    </row>
    <row r="40" ht="12" customHeight="1"/>
    <row r="41" ht="12.75">
      <c r="A41" s="41" t="s">
        <v>120</v>
      </c>
    </row>
    <row r="42" spans="1:7" ht="12.75">
      <c r="A42" s="1" t="s">
        <v>223</v>
      </c>
      <c r="C42" s="17">
        <v>0</v>
      </c>
      <c r="D42" s="17">
        <v>0</v>
      </c>
      <c r="E42" s="42">
        <f>9748-E34</f>
        <v>9574</v>
      </c>
      <c r="F42" s="17">
        <v>0</v>
      </c>
      <c r="G42" s="72">
        <f>SUM(C42:F42)</f>
        <v>9574</v>
      </c>
    </row>
    <row r="43" spans="3:7" ht="12.75">
      <c r="C43" s="17"/>
      <c r="E43" s="42"/>
      <c r="F43" s="17"/>
      <c r="G43" s="72"/>
    </row>
    <row r="44" spans="1:7" ht="13.5" thickBot="1">
      <c r="A44" s="36" t="s">
        <v>192</v>
      </c>
      <c r="C44" s="16">
        <f>SUM(C32:C43)</f>
        <v>70633</v>
      </c>
      <c r="D44" s="16">
        <f>SUM(D32:D43)</f>
        <v>15787</v>
      </c>
      <c r="E44" s="16">
        <f>SUM(E32:E43)</f>
        <v>9748</v>
      </c>
      <c r="F44" s="16">
        <f>SUM(F32:F43)</f>
        <v>249327</v>
      </c>
      <c r="G44" s="16">
        <f>SUM(G32:G43)</f>
        <v>345495</v>
      </c>
    </row>
    <row r="45" ht="13.5" thickTop="1"/>
    <row r="49" spans="1:4" ht="12.75">
      <c r="A49" s="1" t="s">
        <v>63</v>
      </c>
      <c r="C49" s="1"/>
      <c r="D49" s="1"/>
    </row>
    <row r="50" spans="1:7" ht="41.25" customHeight="1">
      <c r="A50" s="155" t="s">
        <v>195</v>
      </c>
      <c r="B50" s="155"/>
      <c r="C50" s="155"/>
      <c r="D50" s="155"/>
      <c r="E50" s="155"/>
      <c r="F50" s="155"/>
      <c r="G50" s="155"/>
    </row>
  </sheetData>
  <sheetProtection password="B5C0" sheet="1" selectLockedCells="1" selectUnlockedCells="1"/>
  <mergeCells count="3">
    <mergeCell ref="A50:G50"/>
    <mergeCell ref="C10:G10"/>
    <mergeCell ref="C11:E11"/>
  </mergeCells>
  <printOptions/>
  <pageMargins left="0.49" right="0.38" top="0.5" bottom="0.5" header="0.5" footer="0.5"/>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D2" sqref="D2"/>
    </sheetView>
  </sheetViews>
  <sheetFormatPr defaultColWidth="9.140625" defaultRowHeight="12.75"/>
  <cols>
    <col min="1" max="1" width="61.421875" style="1" bestFit="1" customWidth="1"/>
    <col min="2" max="2" width="3.57421875" style="1" customWidth="1"/>
    <col min="3" max="3" width="13.28125" style="12" bestFit="1" customWidth="1"/>
    <col min="4" max="4" width="13.28125" style="1" bestFit="1" customWidth="1"/>
    <col min="5" max="16384" width="9.140625" style="1" customWidth="1"/>
  </cols>
  <sheetData>
    <row r="1" ht="15.75">
      <c r="D1" s="153"/>
    </row>
    <row r="2" ht="12.75"/>
    <row r="3" ht="12.75"/>
    <row r="4" ht="12.75">
      <c r="A4" s="1" t="s">
        <v>62</v>
      </c>
    </row>
    <row r="5" ht="12.75">
      <c r="A5" s="12"/>
    </row>
    <row r="6" ht="12.75">
      <c r="A6" s="36" t="s">
        <v>70</v>
      </c>
    </row>
    <row r="7" ht="12.75">
      <c r="A7" s="1" t="s">
        <v>186</v>
      </c>
    </row>
    <row r="10" spans="3:4" ht="12.75">
      <c r="C10" s="164" t="s">
        <v>64</v>
      </c>
      <c r="D10" s="165"/>
    </row>
    <row r="11" spans="3:4" ht="12.75">
      <c r="C11" s="134"/>
      <c r="D11" s="135"/>
    </row>
    <row r="12" spans="3:4" ht="12.75">
      <c r="C12" s="66" t="s">
        <v>55</v>
      </c>
      <c r="D12" s="66" t="s">
        <v>55</v>
      </c>
    </row>
    <row r="13" spans="3:4" ht="12.75">
      <c r="C13" s="67" t="s">
        <v>187</v>
      </c>
      <c r="D13" s="67" t="s">
        <v>171</v>
      </c>
    </row>
    <row r="14" spans="3:4" ht="12.75">
      <c r="C14" s="65" t="s">
        <v>15</v>
      </c>
      <c r="D14" s="65" t="s">
        <v>15</v>
      </c>
    </row>
    <row r="15" spans="3:4" ht="12.75">
      <c r="C15" s="66" t="s">
        <v>126</v>
      </c>
      <c r="D15" s="66" t="s">
        <v>126</v>
      </c>
    </row>
    <row r="16" spans="3:4" ht="12.75">
      <c r="C16" s="11"/>
      <c r="D16" s="11"/>
    </row>
    <row r="17" spans="1:4" ht="12.75">
      <c r="A17" s="1" t="s">
        <v>197</v>
      </c>
      <c r="C17" s="12">
        <v>-19502</v>
      </c>
      <c r="D17" s="12">
        <v>-9734</v>
      </c>
    </row>
    <row r="18" ht="12.75">
      <c r="D18" s="12"/>
    </row>
    <row r="19" spans="1:4" ht="12.75">
      <c r="A19" s="1" t="s">
        <v>198</v>
      </c>
      <c r="C19" s="12">
        <v>-1141</v>
      </c>
      <c r="D19" s="12">
        <v>-16745</v>
      </c>
    </row>
    <row r="20" ht="12.75">
      <c r="D20" s="12"/>
    </row>
    <row r="21" spans="1:4" ht="12.75">
      <c r="A21" s="1" t="s">
        <v>199</v>
      </c>
      <c r="C21" s="12">
        <v>9757</v>
      </c>
      <c r="D21" s="12">
        <v>-10931</v>
      </c>
    </row>
    <row r="22" spans="3:4" ht="12.75">
      <c r="C22" s="14"/>
      <c r="D22" s="14"/>
    </row>
    <row r="23" spans="1:4" ht="12.75">
      <c r="A23" s="1" t="s">
        <v>200</v>
      </c>
      <c r="C23" s="12">
        <f>SUM(C17:C22)</f>
        <v>-10886</v>
      </c>
      <c r="D23" s="12">
        <f>SUM(D17:D22)</f>
        <v>-37410</v>
      </c>
    </row>
    <row r="24" ht="12.75">
      <c r="D24" s="12"/>
    </row>
    <row r="25" spans="1:4" ht="12.75">
      <c r="A25" s="1" t="s">
        <v>72</v>
      </c>
      <c r="C25" s="12">
        <v>9711</v>
      </c>
      <c r="D25" s="12">
        <v>-2392</v>
      </c>
    </row>
    <row r="26" ht="12.75">
      <c r="D26" s="12"/>
    </row>
    <row r="27" spans="1:4" ht="12.75">
      <c r="A27" s="1" t="s">
        <v>58</v>
      </c>
      <c r="C27" s="12">
        <v>72728</v>
      </c>
      <c r="D27" s="12">
        <v>69076</v>
      </c>
    </row>
    <row r="28" ht="12.75">
      <c r="D28" s="12"/>
    </row>
    <row r="29" spans="1:4" ht="13.5" thickBot="1">
      <c r="A29" s="1" t="s">
        <v>77</v>
      </c>
      <c r="C29" s="16">
        <f>SUM(C23:C27)</f>
        <v>71553</v>
      </c>
      <c r="D29" s="16">
        <f>SUM(D23:D27)</f>
        <v>29274</v>
      </c>
    </row>
    <row r="30" ht="13.5" thickTop="1"/>
    <row r="32" ht="12.75">
      <c r="A32" s="1" t="s">
        <v>60</v>
      </c>
    </row>
    <row r="34" spans="1:4" ht="12.75">
      <c r="A34" s="1" t="s">
        <v>168</v>
      </c>
      <c r="C34" s="12">
        <v>59535</v>
      </c>
      <c r="D34" s="12">
        <v>25178</v>
      </c>
    </row>
    <row r="35" spans="1:4" ht="12.75">
      <c r="A35" s="1" t="s">
        <v>78</v>
      </c>
      <c r="C35" s="14">
        <v>13149</v>
      </c>
      <c r="D35" s="14">
        <v>4426</v>
      </c>
    </row>
    <row r="36" spans="3:4" ht="12.75">
      <c r="C36" s="17">
        <f>SUM(C34:C35)</f>
        <v>72684</v>
      </c>
      <c r="D36" s="17">
        <f>SUM(D34:D35)</f>
        <v>29604</v>
      </c>
    </row>
    <row r="37" spans="1:4" ht="12.75">
      <c r="A37" s="1" t="s">
        <v>177</v>
      </c>
      <c r="C37" s="17">
        <v>-1131</v>
      </c>
      <c r="D37" s="17">
        <v>-330</v>
      </c>
    </row>
    <row r="38" spans="1:4" ht="13.5" thickBot="1">
      <c r="A38" s="1" t="s">
        <v>79</v>
      </c>
      <c r="C38" s="16">
        <f>SUM(C36:C37)</f>
        <v>71553</v>
      </c>
      <c r="D38" s="16">
        <f>SUM(D36:D37)</f>
        <v>29274</v>
      </c>
    </row>
    <row r="39" ht="13.5" thickTop="1">
      <c r="C39" s="17"/>
    </row>
    <row r="40" ht="12.75">
      <c r="C40" s="17"/>
    </row>
    <row r="41" spans="1:4" ht="25.5" customHeight="1">
      <c r="A41" s="166" t="s">
        <v>227</v>
      </c>
      <c r="B41" s="167"/>
      <c r="C41" s="167"/>
      <c r="D41" s="167"/>
    </row>
    <row r="42" ht="12.75">
      <c r="C42" s="17"/>
    </row>
    <row r="43" ht="12.75">
      <c r="C43" s="17"/>
    </row>
    <row r="44" ht="12.75">
      <c r="C44" s="17"/>
    </row>
    <row r="45" ht="12.75">
      <c r="A45" s="1" t="s">
        <v>63</v>
      </c>
    </row>
    <row r="46" spans="1:8" ht="38.25" customHeight="1">
      <c r="A46" s="163" t="s">
        <v>196</v>
      </c>
      <c r="B46" s="163"/>
      <c r="C46" s="163"/>
      <c r="D46" s="163"/>
      <c r="E46" s="33"/>
      <c r="F46" s="33"/>
      <c r="G46" s="33"/>
      <c r="H46" s="33"/>
    </row>
  </sheetData>
  <sheetProtection password="B5C0" sheet="1" selectLockedCells="1" selectUnlockedCells="1"/>
  <mergeCells count="3">
    <mergeCell ref="A46:D46"/>
    <mergeCell ref="C10:D10"/>
    <mergeCell ref="A41:D41"/>
  </mergeCells>
  <printOptions/>
  <pageMargins left="0.75" right="0.75" top="0.5" bottom="0.5" header="0.5" footer="0.5"/>
  <pageSetup fitToHeight="1" fitToWidth="1" horizontalDpi="600" verticalDpi="600" orientation="portrait" scale="99" r:id="rId2"/>
  <drawing r:id="rId1"/>
</worksheet>
</file>

<file path=xl/worksheets/sheet5.xml><?xml version="1.0" encoding="utf-8"?>
<worksheet xmlns="http://schemas.openxmlformats.org/spreadsheetml/2006/main" xmlns:r="http://schemas.openxmlformats.org/officeDocument/2006/relationships">
  <dimension ref="A1:F255"/>
  <sheetViews>
    <sheetView zoomScale="88" zoomScaleNormal="88" zoomScalePageLayoutView="0" workbookViewId="0" topLeftCell="A1">
      <selection activeCell="E2" sqref="E2"/>
    </sheetView>
  </sheetViews>
  <sheetFormatPr defaultColWidth="9.140625" defaultRowHeight="12.75"/>
  <cols>
    <col min="1" max="1" width="3.7109375" style="20" customWidth="1"/>
    <col min="2" max="2" width="60.28125" style="19" customWidth="1"/>
    <col min="3" max="3" width="16.421875" style="19" customWidth="1"/>
    <col min="4" max="4" width="16.8515625" style="19" customWidth="1"/>
    <col min="5" max="5" width="12.8515625" style="19" bestFit="1" customWidth="1"/>
    <col min="6" max="6" width="15.57421875" style="19" bestFit="1" customWidth="1"/>
    <col min="7" max="16384" width="9.140625" style="77" customWidth="1"/>
  </cols>
  <sheetData>
    <row r="1" spans="1:5" ht="15.75">
      <c r="A1" s="18"/>
      <c r="E1" s="153"/>
    </row>
    <row r="2" ht="15.75"/>
    <row r="3" ht="15.75"/>
    <row r="4" ht="15.75">
      <c r="A4" s="59" t="s">
        <v>62</v>
      </c>
    </row>
    <row r="5" ht="15.75">
      <c r="A5" s="78"/>
    </row>
    <row r="6" spans="1:5" ht="15.75">
      <c r="A6" s="18" t="s">
        <v>38</v>
      </c>
      <c r="D6" s="20"/>
      <c r="E6" s="21"/>
    </row>
    <row r="7" ht="15.75">
      <c r="A7" s="59" t="s">
        <v>201</v>
      </c>
    </row>
    <row r="9" spans="1:6" ht="15.75">
      <c r="A9" s="73">
        <v>1</v>
      </c>
      <c r="B9" s="21" t="s">
        <v>16</v>
      </c>
      <c r="C9" s="34"/>
      <c r="D9" s="34"/>
      <c r="E9" s="34"/>
      <c r="F9" s="23"/>
    </row>
    <row r="10" spans="1:6" ht="45.75" customHeight="1">
      <c r="A10" s="73"/>
      <c r="B10" s="171" t="s">
        <v>157</v>
      </c>
      <c r="C10" s="178"/>
      <c r="D10" s="178"/>
      <c r="E10" s="178"/>
      <c r="F10" s="23"/>
    </row>
    <row r="11" spans="1:6" ht="15.75">
      <c r="A11" s="73"/>
      <c r="B11" s="21"/>
      <c r="C11" s="34"/>
      <c r="D11" s="34"/>
      <c r="E11" s="34"/>
      <c r="F11" s="23"/>
    </row>
    <row r="12" spans="1:5" ht="61.5" customHeight="1">
      <c r="A12" s="73"/>
      <c r="B12" s="171" t="s">
        <v>202</v>
      </c>
      <c r="C12" s="171"/>
      <c r="D12" s="171"/>
      <c r="E12" s="171"/>
    </row>
    <row r="13" spans="1:5" ht="15.75">
      <c r="A13" s="73"/>
      <c r="B13" s="24"/>
      <c r="C13" s="24"/>
      <c r="D13" s="24"/>
      <c r="E13" s="24"/>
    </row>
    <row r="14" spans="1:5" ht="15.75">
      <c r="A14" s="73"/>
      <c r="B14" s="24"/>
      <c r="C14" s="24"/>
      <c r="D14" s="24"/>
      <c r="E14" s="24"/>
    </row>
    <row r="15" spans="1:6" s="137" customFormat="1" ht="15.75">
      <c r="A15" s="140">
        <v>2</v>
      </c>
      <c r="B15" s="180" t="s">
        <v>153</v>
      </c>
      <c r="C15" s="181"/>
      <c r="D15" s="181"/>
      <c r="E15" s="181"/>
      <c r="F15" s="136"/>
    </row>
    <row r="16" spans="1:6" s="137" customFormat="1" ht="31.5" customHeight="1">
      <c r="A16" s="140"/>
      <c r="B16" s="170" t="s">
        <v>214</v>
      </c>
      <c r="C16" s="170"/>
      <c r="D16" s="170"/>
      <c r="E16" s="170"/>
      <c r="F16" s="136"/>
    </row>
    <row r="17" spans="1:6" s="137" customFormat="1" ht="15.75">
      <c r="A17" s="140"/>
      <c r="B17" s="138"/>
      <c r="C17" s="138"/>
      <c r="D17" s="138"/>
      <c r="E17" s="138"/>
      <c r="F17" s="136"/>
    </row>
    <row r="18" spans="1:6" s="84" customFormat="1" ht="15.75">
      <c r="A18" s="81"/>
      <c r="B18" s="85"/>
      <c r="C18" s="85"/>
      <c r="D18" s="85"/>
      <c r="E18" s="85"/>
      <c r="F18" s="83"/>
    </row>
    <row r="19" spans="1:5" ht="15.75">
      <c r="A19" s="73">
        <v>3</v>
      </c>
      <c r="B19" s="179" t="s">
        <v>123</v>
      </c>
      <c r="C19" s="179"/>
      <c r="D19" s="179"/>
      <c r="E19" s="179"/>
    </row>
    <row r="20" spans="1:5" ht="32.25" customHeight="1">
      <c r="A20" s="73"/>
      <c r="B20" s="176" t="s">
        <v>203</v>
      </c>
      <c r="C20" s="176"/>
      <c r="D20" s="176"/>
      <c r="E20" s="176"/>
    </row>
    <row r="21" spans="1:5" ht="15.75">
      <c r="A21" s="73"/>
      <c r="B21" s="24"/>
      <c r="C21" s="24"/>
      <c r="D21" s="24"/>
      <c r="E21" s="24"/>
    </row>
    <row r="22" spans="1:5" ht="15.75">
      <c r="A22" s="73"/>
      <c r="B22" s="24"/>
      <c r="C22" s="24"/>
      <c r="D22" s="24"/>
      <c r="E22" s="24"/>
    </row>
    <row r="23" spans="1:5" ht="15.75">
      <c r="A23" s="73">
        <v>4</v>
      </c>
      <c r="B23" s="25" t="s">
        <v>17</v>
      </c>
      <c r="C23" s="24"/>
      <c r="D23" s="24"/>
      <c r="E23" s="24"/>
    </row>
    <row r="24" spans="1:5" ht="30.75" customHeight="1">
      <c r="A24" s="73"/>
      <c r="B24" s="183" t="s">
        <v>134</v>
      </c>
      <c r="C24" s="183"/>
      <c r="D24" s="183"/>
      <c r="E24" s="183"/>
    </row>
    <row r="25" spans="1:5" ht="15.75">
      <c r="A25" s="73"/>
      <c r="B25" s="24"/>
      <c r="C25" s="24"/>
      <c r="D25" s="24"/>
      <c r="E25" s="24"/>
    </row>
    <row r="26" spans="1:5" ht="15.75">
      <c r="A26" s="73"/>
      <c r="B26" s="24"/>
      <c r="C26" s="24"/>
      <c r="D26" s="24"/>
      <c r="E26" s="24"/>
    </row>
    <row r="27" spans="1:5" ht="15.75">
      <c r="A27" s="73">
        <v>5</v>
      </c>
      <c r="B27" s="25" t="s">
        <v>68</v>
      </c>
      <c r="C27" s="24"/>
      <c r="D27" s="24"/>
      <c r="E27" s="24"/>
    </row>
    <row r="28" spans="1:5" ht="29.25" customHeight="1">
      <c r="A28" s="73"/>
      <c r="B28" s="182" t="s">
        <v>128</v>
      </c>
      <c r="C28" s="182"/>
      <c r="D28" s="182"/>
      <c r="E28" s="182"/>
    </row>
    <row r="29" spans="1:5" ht="15.75">
      <c r="A29" s="73"/>
      <c r="B29" s="24"/>
      <c r="C29" s="24"/>
      <c r="D29" s="24"/>
      <c r="E29" s="24"/>
    </row>
    <row r="30" spans="1:5" ht="15.75">
      <c r="A30" s="73"/>
      <c r="B30" s="24"/>
      <c r="C30" s="24"/>
      <c r="D30" s="24"/>
      <c r="E30" s="24"/>
    </row>
    <row r="31" spans="1:5" ht="15.75">
      <c r="A31" s="73">
        <v>6</v>
      </c>
      <c r="B31" s="21" t="s">
        <v>18</v>
      </c>
      <c r="C31" s="24"/>
      <c r="D31" s="24"/>
      <c r="E31" s="24"/>
    </row>
    <row r="32" spans="1:5" ht="15.75">
      <c r="A32" s="73"/>
      <c r="B32" s="184" t="s">
        <v>144</v>
      </c>
      <c r="C32" s="184"/>
      <c r="D32" s="184"/>
      <c r="E32" s="184"/>
    </row>
    <row r="33" spans="1:5" ht="15.75">
      <c r="A33" s="73"/>
      <c r="B33" s="24"/>
      <c r="C33" s="24"/>
      <c r="D33" s="24"/>
      <c r="E33" s="24"/>
    </row>
    <row r="34" spans="1:5" ht="15.75">
      <c r="A34" s="73"/>
      <c r="B34" s="24"/>
      <c r="C34" s="24"/>
      <c r="D34" s="24"/>
      <c r="E34" s="24"/>
    </row>
    <row r="35" spans="1:5" ht="15.75">
      <c r="A35" s="73">
        <v>7</v>
      </c>
      <c r="B35" s="25" t="s">
        <v>19</v>
      </c>
      <c r="C35" s="24"/>
      <c r="D35" s="24"/>
      <c r="E35" s="24"/>
    </row>
    <row r="36" spans="1:5" ht="30.75" customHeight="1">
      <c r="A36" s="73"/>
      <c r="B36" s="184" t="s">
        <v>132</v>
      </c>
      <c r="C36" s="184"/>
      <c r="D36" s="184"/>
      <c r="E36" s="184"/>
    </row>
    <row r="37" spans="1:5" ht="15.75">
      <c r="A37" s="73"/>
      <c r="B37" s="24"/>
      <c r="C37" s="24"/>
      <c r="D37" s="24"/>
      <c r="E37" s="24"/>
    </row>
    <row r="38" spans="1:5" ht="64.5" customHeight="1">
      <c r="A38" s="73"/>
      <c r="B38" s="171" t="s">
        <v>2</v>
      </c>
      <c r="C38" s="171"/>
      <c r="D38" s="171"/>
      <c r="E38" s="171"/>
    </row>
    <row r="39" spans="1:5" ht="15.75">
      <c r="A39" s="73"/>
      <c r="B39" s="64"/>
      <c r="C39" s="64"/>
      <c r="D39" s="64"/>
      <c r="E39" s="64"/>
    </row>
    <row r="40" spans="1:5" ht="30.75" customHeight="1">
      <c r="A40" s="73"/>
      <c r="B40" s="188" t="s">
        <v>204</v>
      </c>
      <c r="C40" s="188"/>
      <c r="D40" s="188"/>
      <c r="E40" s="188"/>
    </row>
    <row r="41" spans="1:5" ht="15.75">
      <c r="A41" s="73"/>
      <c r="B41" s="34"/>
      <c r="C41" s="34"/>
      <c r="D41" s="34"/>
      <c r="E41" s="34"/>
    </row>
    <row r="42" spans="1:5" ht="30.75" customHeight="1">
      <c r="A42" s="73"/>
      <c r="B42" s="188" t="s">
        <v>205</v>
      </c>
      <c r="C42" s="188"/>
      <c r="D42" s="188"/>
      <c r="E42" s="188"/>
    </row>
    <row r="43" spans="1:5" ht="15.75">
      <c r="A43" s="73"/>
      <c r="B43" s="62"/>
      <c r="C43" s="62"/>
      <c r="D43" s="70" t="s">
        <v>74</v>
      </c>
      <c r="E43" s="62"/>
    </row>
    <row r="44" spans="1:5" ht="15.75">
      <c r="A44" s="73"/>
      <c r="B44" s="62"/>
      <c r="C44" s="62"/>
      <c r="D44" s="70" t="s">
        <v>75</v>
      </c>
      <c r="E44" s="62"/>
    </row>
    <row r="45" spans="1:5" ht="15.75">
      <c r="A45" s="73"/>
      <c r="B45" s="62"/>
      <c r="C45" s="62"/>
      <c r="D45" s="77"/>
      <c r="E45" s="62"/>
    </row>
    <row r="46" spans="1:5" ht="15.75">
      <c r="A46" s="73"/>
      <c r="B46" s="64" t="s">
        <v>6</v>
      </c>
      <c r="C46" s="64"/>
      <c r="D46" s="139">
        <v>30482</v>
      </c>
      <c r="E46" s="64"/>
    </row>
    <row r="47" spans="1:5" ht="15.75">
      <c r="A47" s="73"/>
      <c r="B47" s="64" t="s">
        <v>5</v>
      </c>
      <c r="C47" s="64"/>
      <c r="D47" s="141">
        <v>-1817</v>
      </c>
      <c r="E47" s="64"/>
    </row>
    <row r="48" spans="1:5" ht="15.75">
      <c r="A48" s="73"/>
      <c r="B48" s="64" t="s">
        <v>73</v>
      </c>
      <c r="C48" s="64"/>
      <c r="D48" s="141">
        <v>-19166</v>
      </c>
      <c r="E48" s="64"/>
    </row>
    <row r="49" spans="1:5" ht="16.5" thickBot="1">
      <c r="A49" s="73"/>
      <c r="B49" s="64" t="s">
        <v>206</v>
      </c>
      <c r="C49" s="64"/>
      <c r="D49" s="142">
        <f>SUM(D46:D48)</f>
        <v>9499</v>
      </c>
      <c r="E49" s="64"/>
    </row>
    <row r="50" spans="1:5" ht="16.5" thickTop="1">
      <c r="A50" s="73"/>
      <c r="B50" s="64"/>
      <c r="C50" s="64"/>
      <c r="D50" s="132"/>
      <c r="E50" s="64"/>
    </row>
    <row r="51" spans="1:5" ht="15.75">
      <c r="A51" s="73"/>
      <c r="B51" s="24"/>
      <c r="C51" s="24"/>
      <c r="D51" s="24"/>
      <c r="E51" s="24"/>
    </row>
    <row r="52" spans="1:5" ht="15.75">
      <c r="A52" s="73">
        <v>8</v>
      </c>
      <c r="B52" s="25" t="s">
        <v>20</v>
      </c>
      <c r="C52" s="24"/>
      <c r="D52" s="24"/>
      <c r="E52" s="24"/>
    </row>
    <row r="53" spans="1:5" ht="15.75">
      <c r="A53" s="73"/>
      <c r="B53" s="187" t="s">
        <v>179</v>
      </c>
      <c r="C53" s="187"/>
      <c r="D53" s="187"/>
      <c r="E53" s="187"/>
    </row>
    <row r="54" spans="1:5" ht="15.75">
      <c r="A54" s="73"/>
      <c r="B54" s="52"/>
      <c r="C54" s="52"/>
      <c r="D54" s="52"/>
      <c r="E54" s="52"/>
    </row>
    <row r="55" spans="1:5" ht="15.75">
      <c r="A55" s="73"/>
      <c r="B55" s="52"/>
      <c r="C55" s="52"/>
      <c r="D55" s="52"/>
      <c r="E55" s="52"/>
    </row>
    <row r="56" spans="1:2" ht="15.75">
      <c r="A56" s="73">
        <v>9</v>
      </c>
      <c r="B56" s="21" t="s">
        <v>21</v>
      </c>
    </row>
    <row r="57" spans="1:4" ht="15.75">
      <c r="A57" s="73"/>
      <c r="B57" s="21"/>
      <c r="C57" s="28" t="s">
        <v>56</v>
      </c>
      <c r="D57" s="28" t="s">
        <v>57</v>
      </c>
    </row>
    <row r="58" spans="1:4" ht="31.5">
      <c r="A58" s="73"/>
      <c r="B58" s="21"/>
      <c r="C58" s="28" t="s">
        <v>207</v>
      </c>
      <c r="D58" s="28" t="s">
        <v>207</v>
      </c>
    </row>
    <row r="59" spans="1:4" ht="15.75">
      <c r="A59" s="73"/>
      <c r="C59" s="28" t="s">
        <v>15</v>
      </c>
      <c r="D59" s="28" t="s">
        <v>15</v>
      </c>
    </row>
    <row r="60" spans="1:3" ht="15.75">
      <c r="A60" s="73"/>
      <c r="B60" s="55" t="s">
        <v>30</v>
      </c>
      <c r="C60" s="26"/>
    </row>
    <row r="61" spans="1:5" ht="15.75">
      <c r="A61" s="73"/>
      <c r="B61" s="19" t="s">
        <v>182</v>
      </c>
      <c r="C61" s="100">
        <v>77225</v>
      </c>
      <c r="D61" s="100">
        <v>77225</v>
      </c>
      <c r="E61" s="26"/>
    </row>
    <row r="62" spans="1:5" ht="15.75">
      <c r="A62" s="73"/>
      <c r="B62" s="19" t="s">
        <v>48</v>
      </c>
      <c r="C62" s="101">
        <v>5334</v>
      </c>
      <c r="D62" s="101">
        <v>5334</v>
      </c>
      <c r="E62" s="26"/>
    </row>
    <row r="63" spans="1:5" ht="15.75">
      <c r="A63" s="73"/>
      <c r="C63" s="100">
        <f>SUM(C61:C62)</f>
        <v>82559</v>
      </c>
      <c r="D63" s="100">
        <f>SUM(D61:D62)</f>
        <v>82559</v>
      </c>
      <c r="E63" s="26"/>
    </row>
    <row r="64" spans="1:5" ht="15.75">
      <c r="A64" s="73"/>
      <c r="B64" s="19" t="s">
        <v>39</v>
      </c>
      <c r="C64" s="100"/>
      <c r="D64" s="100"/>
      <c r="E64" s="26"/>
    </row>
    <row r="65" spans="1:5" ht="15.75">
      <c r="A65" s="73"/>
      <c r="B65" s="69" t="s">
        <v>183</v>
      </c>
      <c r="C65" s="100">
        <v>-2302</v>
      </c>
      <c r="D65" s="100">
        <v>-2302</v>
      </c>
      <c r="E65" s="26"/>
    </row>
    <row r="66" spans="1:5" ht="15.75">
      <c r="A66" s="73"/>
      <c r="B66" s="69" t="s">
        <v>71</v>
      </c>
      <c r="C66" s="100">
        <v>-95</v>
      </c>
      <c r="D66" s="100">
        <v>-95</v>
      </c>
      <c r="E66" s="26"/>
    </row>
    <row r="67" spans="1:5" ht="16.5" thickBot="1">
      <c r="A67" s="73"/>
      <c r="C67" s="124">
        <f>SUM(C63:C66)</f>
        <v>80162</v>
      </c>
      <c r="D67" s="124">
        <f>SUM(D63:D66)</f>
        <v>80162</v>
      </c>
      <c r="E67" s="26"/>
    </row>
    <row r="68" spans="1:5" ht="16.5" thickTop="1">
      <c r="A68" s="73"/>
      <c r="C68" s="126"/>
      <c r="D68" s="126"/>
      <c r="E68" s="26"/>
    </row>
    <row r="69" spans="1:5" ht="15.75">
      <c r="A69" s="73"/>
      <c r="B69" s="55" t="s">
        <v>31</v>
      </c>
      <c r="C69" s="100"/>
      <c r="D69" s="100"/>
      <c r="E69" s="26"/>
    </row>
    <row r="70" spans="1:5" ht="15.75">
      <c r="A70" s="73"/>
      <c r="B70" s="19" t="s">
        <v>182</v>
      </c>
      <c r="C70" s="100">
        <v>24237</v>
      </c>
      <c r="D70" s="100">
        <v>24237</v>
      </c>
      <c r="E70" s="26"/>
    </row>
    <row r="71" spans="1:5" ht="15.75">
      <c r="A71" s="73"/>
      <c r="B71" s="19" t="s">
        <v>48</v>
      </c>
      <c r="C71" s="101">
        <v>3095</v>
      </c>
      <c r="D71" s="101">
        <v>3095</v>
      </c>
      <c r="E71" s="26"/>
    </row>
    <row r="72" spans="1:5" ht="15.75">
      <c r="A72" s="73"/>
      <c r="C72" s="100">
        <f>SUM(C70:C71)</f>
        <v>27332</v>
      </c>
      <c r="D72" s="100">
        <f>SUM(D70:D71)</f>
        <v>27332</v>
      </c>
      <c r="E72" s="26"/>
    </row>
    <row r="73" spans="1:5" ht="15.75">
      <c r="A73" s="73"/>
      <c r="B73" s="19" t="s">
        <v>39</v>
      </c>
      <c r="C73" s="100"/>
      <c r="D73" s="100"/>
      <c r="E73" s="26"/>
    </row>
    <row r="74" spans="1:5" ht="15.75">
      <c r="A74" s="73"/>
      <c r="B74" s="69" t="s">
        <v>183</v>
      </c>
      <c r="C74" s="100">
        <v>-149</v>
      </c>
      <c r="D74" s="100">
        <v>-149</v>
      </c>
      <c r="E74" s="26"/>
    </row>
    <row r="75" spans="1:5" ht="15.75">
      <c r="A75" s="73"/>
      <c r="B75" s="69" t="s">
        <v>71</v>
      </c>
      <c r="C75" s="100">
        <v>167</v>
      </c>
      <c r="D75" s="100">
        <v>167</v>
      </c>
      <c r="E75" s="26"/>
    </row>
    <row r="76" spans="1:5" ht="16.5" thickBot="1">
      <c r="A76" s="73"/>
      <c r="C76" s="124">
        <f>SUM(C72:C75)</f>
        <v>27350</v>
      </c>
      <c r="D76" s="124">
        <f>SUM(D72:D75)</f>
        <v>27350</v>
      </c>
      <c r="E76" s="26"/>
    </row>
    <row r="77" spans="1:5" ht="16.5" thickTop="1">
      <c r="A77" s="73"/>
      <c r="C77" s="99"/>
      <c r="D77" s="99"/>
      <c r="E77" s="26"/>
    </row>
    <row r="78" spans="1:5" ht="15.75">
      <c r="A78" s="73"/>
      <c r="C78" s="30"/>
      <c r="D78" s="30"/>
      <c r="E78" s="26"/>
    </row>
    <row r="79" spans="1:6" s="137" customFormat="1" ht="15.75">
      <c r="A79" s="140">
        <v>10</v>
      </c>
      <c r="B79" s="143" t="s">
        <v>185</v>
      </c>
      <c r="C79" s="138"/>
      <c r="D79" s="138"/>
      <c r="E79" s="138"/>
      <c r="F79" s="136"/>
    </row>
    <row r="80" spans="1:6" s="137" customFormat="1" ht="30.75" customHeight="1">
      <c r="A80" s="140"/>
      <c r="B80" s="186" t="s">
        <v>215</v>
      </c>
      <c r="C80" s="186"/>
      <c r="D80" s="186"/>
      <c r="E80" s="186"/>
      <c r="F80" s="136"/>
    </row>
    <row r="81" spans="1:6" s="84" customFormat="1" ht="15.75">
      <c r="A81" s="81"/>
      <c r="B81" s="89"/>
      <c r="C81" s="89"/>
      <c r="D81" s="89"/>
      <c r="E81" s="89"/>
      <c r="F81" s="83"/>
    </row>
    <row r="82" spans="1:6" s="84" customFormat="1" ht="15" customHeight="1">
      <c r="A82" s="81"/>
      <c r="B82" s="89"/>
      <c r="C82" s="89"/>
      <c r="D82" s="89"/>
      <c r="E82" s="89"/>
      <c r="F82" s="83"/>
    </row>
    <row r="83" spans="1:6" s="84" customFormat="1" ht="15.75">
      <c r="A83" s="81">
        <v>11</v>
      </c>
      <c r="B83" s="86" t="s">
        <v>22</v>
      </c>
      <c r="C83" s="82"/>
      <c r="D83" s="82"/>
      <c r="E83" s="82"/>
      <c r="F83" s="83"/>
    </row>
    <row r="84" spans="1:6" s="145" customFormat="1" ht="77.25" customHeight="1">
      <c r="A84" s="81"/>
      <c r="B84" s="168" t="s">
        <v>216</v>
      </c>
      <c r="C84" s="168"/>
      <c r="D84" s="168"/>
      <c r="E84" s="168"/>
      <c r="F84" s="83"/>
    </row>
    <row r="85" spans="1:6" s="84" customFormat="1" ht="15.75">
      <c r="A85" s="81"/>
      <c r="B85" s="23"/>
      <c r="C85" s="112"/>
      <c r="D85" s="114"/>
      <c r="E85" s="23"/>
      <c r="F85" s="83"/>
    </row>
    <row r="86" spans="1:6" s="84" customFormat="1" ht="15.75">
      <c r="A86" s="81"/>
      <c r="B86" s="82"/>
      <c r="C86" s="82"/>
      <c r="D86" s="82"/>
      <c r="E86" s="82"/>
      <c r="F86" s="83"/>
    </row>
    <row r="87" spans="1:5" ht="15.75">
      <c r="A87" s="73">
        <v>12</v>
      </c>
      <c r="B87" s="25" t="s">
        <v>49</v>
      </c>
      <c r="C87" s="24"/>
      <c r="D87" s="24"/>
      <c r="E87" s="24"/>
    </row>
    <row r="88" spans="1:5" ht="15.75">
      <c r="A88" s="73"/>
      <c r="B88" s="24"/>
      <c r="C88" s="24"/>
      <c r="D88" s="106" t="s">
        <v>15</v>
      </c>
      <c r="E88" s="24"/>
    </row>
    <row r="89" spans="1:5" ht="15.75">
      <c r="A89" s="73"/>
      <c r="B89" s="24" t="s">
        <v>125</v>
      </c>
      <c r="C89" s="24"/>
      <c r="D89" s="125"/>
      <c r="E89" s="24"/>
    </row>
    <row r="90" spans="1:5" ht="15.75">
      <c r="A90" s="73"/>
      <c r="B90" s="24" t="s">
        <v>161</v>
      </c>
      <c r="C90" s="24"/>
      <c r="D90" s="105">
        <v>388182</v>
      </c>
      <c r="E90" s="24"/>
    </row>
    <row r="91" spans="1:5" ht="15.75">
      <c r="A91" s="73"/>
      <c r="B91" s="24" t="s">
        <v>159</v>
      </c>
      <c r="C91" s="24"/>
      <c r="D91" s="104"/>
      <c r="E91" s="24"/>
    </row>
    <row r="92" spans="1:5" ht="15.75">
      <c r="A92" s="73"/>
      <c r="B92" s="24" t="s">
        <v>160</v>
      </c>
      <c r="C92" s="24"/>
      <c r="D92" s="105">
        <v>170034</v>
      </c>
      <c r="E92" s="24"/>
    </row>
    <row r="93" spans="1:5" ht="16.5" thickBot="1">
      <c r="A93" s="73"/>
      <c r="B93" s="24"/>
      <c r="C93" s="24"/>
      <c r="D93" s="98">
        <f>SUM(D90:D92)</f>
        <v>558216</v>
      </c>
      <c r="E93" s="24"/>
    </row>
    <row r="94" spans="1:5" ht="16.5" thickTop="1">
      <c r="A94" s="73"/>
      <c r="B94" s="24"/>
      <c r="C94" s="24"/>
      <c r="D94" s="99"/>
      <c r="E94" s="24"/>
    </row>
    <row r="95" spans="1:5" ht="30.75" customHeight="1">
      <c r="A95" s="73"/>
      <c r="B95" s="168" t="s">
        <v>222</v>
      </c>
      <c r="C95" s="168"/>
      <c r="D95" s="168"/>
      <c r="E95" s="168"/>
    </row>
    <row r="96" spans="1:5" ht="15.75">
      <c r="A96" s="73"/>
      <c r="B96" s="89"/>
      <c r="C96" s="89"/>
      <c r="D96" s="89"/>
      <c r="E96" s="89"/>
    </row>
    <row r="97" spans="1:5" ht="15.75">
      <c r="A97" s="73"/>
      <c r="B97" s="184"/>
      <c r="C97" s="189"/>
      <c r="D97" s="189"/>
      <c r="E97" s="189"/>
    </row>
    <row r="98" spans="1:5" ht="15.75">
      <c r="A98" s="73">
        <v>13</v>
      </c>
      <c r="B98" s="25" t="s">
        <v>32</v>
      </c>
      <c r="C98" s="24"/>
      <c r="D98" s="24"/>
      <c r="E98" s="24"/>
    </row>
    <row r="99" spans="1:5" ht="30.75" customHeight="1">
      <c r="A99" s="73"/>
      <c r="B99" s="182" t="s">
        <v>217</v>
      </c>
      <c r="C99" s="182"/>
      <c r="D99" s="182"/>
      <c r="E99" s="182"/>
    </row>
    <row r="100" spans="1:5" ht="15.75">
      <c r="A100" s="73"/>
      <c r="B100" s="24"/>
      <c r="C100" s="24"/>
      <c r="D100" s="24"/>
      <c r="E100" s="24"/>
    </row>
    <row r="101" spans="1:5" ht="15.75">
      <c r="A101" s="73"/>
      <c r="B101" s="24"/>
      <c r="C101" s="24"/>
      <c r="D101" s="106" t="s">
        <v>15</v>
      </c>
      <c r="E101" s="24"/>
    </row>
    <row r="102" spans="1:5" ht="15.75">
      <c r="A102" s="73"/>
      <c r="B102" s="24"/>
      <c r="C102" s="24"/>
      <c r="D102" s="106"/>
      <c r="E102" s="24"/>
    </row>
    <row r="103" spans="1:5" ht="16.5" thickBot="1">
      <c r="A103" s="73"/>
      <c r="B103" s="24" t="s">
        <v>164</v>
      </c>
      <c r="C103" s="24"/>
      <c r="D103" s="115">
        <v>2446</v>
      </c>
      <c r="E103" s="24"/>
    </row>
    <row r="104" spans="1:5" ht="16.5" thickTop="1">
      <c r="A104" s="73"/>
      <c r="B104" s="24"/>
      <c r="C104" s="24"/>
      <c r="D104" s="105"/>
      <c r="E104" s="24"/>
    </row>
    <row r="105" spans="1:5" ht="15.75">
      <c r="A105" s="73"/>
      <c r="B105" s="24"/>
      <c r="C105" s="24"/>
      <c r="D105" s="24"/>
      <c r="E105" s="24"/>
    </row>
    <row r="106" spans="1:5" ht="15.75">
      <c r="A106" s="73">
        <v>14</v>
      </c>
      <c r="B106" s="25" t="s">
        <v>147</v>
      </c>
      <c r="C106" s="24"/>
      <c r="D106" s="24"/>
      <c r="E106" s="24"/>
    </row>
    <row r="107" spans="1:5" ht="15.75">
      <c r="A107" s="73"/>
      <c r="B107" s="24"/>
      <c r="C107" s="27" t="s">
        <v>56</v>
      </c>
      <c r="D107" s="28" t="s">
        <v>57</v>
      </c>
      <c r="E107" s="24"/>
    </row>
    <row r="108" spans="1:5" ht="31.5">
      <c r="A108" s="73"/>
      <c r="B108" s="24"/>
      <c r="C108" s="28" t="s">
        <v>207</v>
      </c>
      <c r="D108" s="28" t="s">
        <v>207</v>
      </c>
      <c r="E108" s="24"/>
    </row>
    <row r="109" spans="1:5" ht="15.75">
      <c r="A109" s="73"/>
      <c r="B109" s="24"/>
      <c r="C109" s="28" t="s">
        <v>15</v>
      </c>
      <c r="D109" s="28" t="s">
        <v>15</v>
      </c>
      <c r="E109" s="24"/>
    </row>
    <row r="110" spans="1:5" ht="31.5">
      <c r="A110" s="73"/>
      <c r="B110" s="97" t="s">
        <v>148</v>
      </c>
      <c r="C110" s="28"/>
      <c r="D110" s="28"/>
      <c r="E110" s="24"/>
    </row>
    <row r="111" spans="1:5" ht="15.75">
      <c r="A111" s="73"/>
      <c r="B111" s="24" t="s">
        <v>150</v>
      </c>
      <c r="C111" s="28"/>
      <c r="D111" s="28"/>
      <c r="E111" s="24"/>
    </row>
    <row r="112" spans="1:5" ht="15.75">
      <c r="A112" s="73"/>
      <c r="B112" s="24" t="s">
        <v>180</v>
      </c>
      <c r="C112" s="96">
        <v>4</v>
      </c>
      <c r="D112" s="96">
        <v>4</v>
      </c>
      <c r="E112" s="24"/>
    </row>
    <row r="113" spans="1:5" ht="15.75">
      <c r="A113" s="73"/>
      <c r="B113" s="24"/>
      <c r="C113" s="96"/>
      <c r="D113" s="96"/>
      <c r="E113" s="24"/>
    </row>
    <row r="114" spans="1:5" ht="31.5">
      <c r="A114" s="73"/>
      <c r="B114" s="97" t="s">
        <v>149</v>
      </c>
      <c r="C114" s="96"/>
      <c r="D114" s="96"/>
      <c r="E114" s="24"/>
    </row>
    <row r="115" spans="1:5" ht="15.75">
      <c r="A115" s="73"/>
      <c r="B115" s="24" t="s">
        <v>151</v>
      </c>
      <c r="C115" s="96"/>
      <c r="D115" s="96"/>
      <c r="E115" s="24"/>
    </row>
    <row r="116" spans="1:5" ht="15.75">
      <c r="A116" s="73"/>
      <c r="B116" s="24" t="s">
        <v>152</v>
      </c>
      <c r="C116" s="96">
        <v>24</v>
      </c>
      <c r="D116" s="96">
        <v>24</v>
      </c>
      <c r="E116" s="24"/>
    </row>
    <row r="117" spans="1:5" ht="15.75">
      <c r="A117" s="73"/>
      <c r="B117" s="24"/>
      <c r="C117" s="24"/>
      <c r="D117" s="24"/>
      <c r="E117" s="24"/>
    </row>
    <row r="118" spans="1:5" ht="31.5">
      <c r="A118" s="73"/>
      <c r="B118" s="97" t="s">
        <v>169</v>
      </c>
      <c r="C118" s="28"/>
      <c r="D118" s="28"/>
      <c r="E118" s="24"/>
    </row>
    <row r="119" spans="1:5" ht="15.75">
      <c r="A119" s="73"/>
      <c r="B119" s="24" t="s">
        <v>170</v>
      </c>
      <c r="C119" s="28"/>
      <c r="D119" s="28"/>
      <c r="E119" s="24"/>
    </row>
    <row r="120" spans="1:5" ht="15.75">
      <c r="A120" s="73"/>
      <c r="B120" s="24" t="s">
        <v>180</v>
      </c>
      <c r="C120" s="154">
        <v>5</v>
      </c>
      <c r="D120" s="154">
        <v>5</v>
      </c>
      <c r="E120" s="24"/>
    </row>
    <row r="121" spans="1:5" ht="15.75">
      <c r="A121" s="73"/>
      <c r="B121" s="24"/>
      <c r="C121" s="96"/>
      <c r="D121" s="96"/>
      <c r="E121" s="24"/>
    </row>
    <row r="122" spans="1:5" ht="15.75">
      <c r="A122" s="73"/>
      <c r="B122" s="97" t="s">
        <v>225</v>
      </c>
      <c r="C122" s="28"/>
      <c r="D122" s="28"/>
      <c r="E122" s="24"/>
    </row>
    <row r="123" spans="1:5" ht="15.75">
      <c r="A123" s="73"/>
      <c r="B123" s="24" t="s">
        <v>226</v>
      </c>
      <c r="C123" s="28"/>
      <c r="D123" s="28"/>
      <c r="E123" s="24"/>
    </row>
    <row r="124" spans="1:5" ht="16.5" thickBot="1">
      <c r="A124" s="73"/>
      <c r="B124" s="24" t="s">
        <v>180</v>
      </c>
      <c r="C124" s="107">
        <v>5</v>
      </c>
      <c r="D124" s="107">
        <v>5</v>
      </c>
      <c r="E124" s="24"/>
    </row>
    <row r="125" spans="1:5" ht="16.5" thickTop="1">
      <c r="A125" s="73"/>
      <c r="B125" s="24"/>
      <c r="C125" s="96"/>
      <c r="D125" s="96"/>
      <c r="E125" s="24"/>
    </row>
    <row r="126" spans="1:5" ht="31.5" customHeight="1">
      <c r="A126" s="73"/>
      <c r="B126" s="188" t="s">
        <v>154</v>
      </c>
      <c r="C126" s="188"/>
      <c r="D126" s="188"/>
      <c r="E126" s="188"/>
    </row>
    <row r="127" spans="1:5" ht="15.75">
      <c r="A127" s="73"/>
      <c r="B127" s="23"/>
      <c r="C127" s="23"/>
      <c r="D127" s="23"/>
      <c r="E127" s="23"/>
    </row>
    <row r="128" spans="1:5" ht="15.75">
      <c r="A128" s="73"/>
      <c r="B128" s="23"/>
      <c r="C128" s="23"/>
      <c r="D128" s="23"/>
      <c r="E128" s="23"/>
    </row>
    <row r="129" spans="1:6" s="84" customFormat="1" ht="15.75">
      <c r="A129" s="81">
        <v>15</v>
      </c>
      <c r="B129" s="128" t="s">
        <v>24</v>
      </c>
      <c r="C129" s="85"/>
      <c r="D129" s="85"/>
      <c r="E129" s="85"/>
      <c r="F129" s="83"/>
    </row>
    <row r="130" spans="1:6" s="137" customFormat="1" ht="48" customHeight="1">
      <c r="A130" s="140"/>
      <c r="B130" s="168" t="s">
        <v>0</v>
      </c>
      <c r="C130" s="168"/>
      <c r="D130" s="168"/>
      <c r="E130" s="168"/>
      <c r="F130" s="149"/>
    </row>
    <row r="131" spans="1:6" s="137" customFormat="1" ht="15.75">
      <c r="A131" s="140"/>
      <c r="B131" s="144"/>
      <c r="C131" s="144"/>
      <c r="D131" s="144"/>
      <c r="E131" s="144"/>
      <c r="F131" s="149"/>
    </row>
    <row r="132" spans="1:6" s="84" customFormat="1" ht="30.75" customHeight="1">
      <c r="A132" s="81"/>
      <c r="B132" s="168" t="s">
        <v>224</v>
      </c>
      <c r="C132" s="168"/>
      <c r="D132" s="168"/>
      <c r="E132" s="168"/>
      <c r="F132" s="91"/>
    </row>
    <row r="133" spans="1:6" ht="15.75">
      <c r="A133" s="73"/>
      <c r="B133" s="89"/>
      <c r="C133" s="89"/>
      <c r="D133" s="89"/>
      <c r="E133" s="89"/>
      <c r="F133" s="91"/>
    </row>
    <row r="134" spans="1:6" ht="45.75" customHeight="1">
      <c r="A134" s="73"/>
      <c r="B134" s="168" t="s">
        <v>218</v>
      </c>
      <c r="C134" s="168"/>
      <c r="D134" s="168"/>
      <c r="E134" s="168"/>
      <c r="F134" s="91"/>
    </row>
    <row r="135" spans="1:6" ht="15.75">
      <c r="A135" s="73"/>
      <c r="B135" s="89"/>
      <c r="C135" s="89"/>
      <c r="D135" s="89"/>
      <c r="E135" s="89"/>
      <c r="F135" s="91"/>
    </row>
    <row r="136" spans="1:6" ht="47.25" customHeight="1">
      <c r="A136" s="73"/>
      <c r="B136" s="168" t="s">
        <v>228</v>
      </c>
      <c r="C136" s="168"/>
      <c r="D136" s="168"/>
      <c r="E136" s="168"/>
      <c r="F136" s="91"/>
    </row>
    <row r="137" spans="1:5" ht="15.75">
      <c r="A137" s="73"/>
      <c r="B137" s="88"/>
      <c r="C137" s="88"/>
      <c r="D137" s="88"/>
      <c r="E137" s="88"/>
    </row>
    <row r="138" spans="1:6" s="137" customFormat="1" ht="15.75">
      <c r="A138" s="140"/>
      <c r="B138" s="150" t="s">
        <v>184</v>
      </c>
      <c r="C138" s="144"/>
      <c r="D138" s="144"/>
      <c r="E138" s="144"/>
      <c r="F138" s="136"/>
    </row>
    <row r="139" spans="1:6" s="137" customFormat="1" ht="63.75" customHeight="1">
      <c r="A139" s="140"/>
      <c r="B139" s="190" t="s">
        <v>229</v>
      </c>
      <c r="C139" s="190"/>
      <c r="D139" s="190"/>
      <c r="E139" s="190"/>
      <c r="F139" s="136"/>
    </row>
    <row r="140" spans="1:6" s="137" customFormat="1" ht="15.75">
      <c r="A140" s="140"/>
      <c r="B140" s="151"/>
      <c r="C140" s="151"/>
      <c r="D140" s="151"/>
      <c r="E140" s="151"/>
      <c r="F140" s="136"/>
    </row>
    <row r="141" spans="1:6" s="137" customFormat="1" ht="15.75">
      <c r="A141" s="140"/>
      <c r="B141" s="152" t="s">
        <v>69</v>
      </c>
      <c r="C141" s="144"/>
      <c r="D141" s="144"/>
      <c r="E141" s="144"/>
      <c r="F141" s="136"/>
    </row>
    <row r="142" spans="1:6" s="137" customFormat="1" ht="62.25" customHeight="1">
      <c r="A142" s="140"/>
      <c r="B142" s="190" t="s">
        <v>230</v>
      </c>
      <c r="C142" s="190"/>
      <c r="D142" s="190"/>
      <c r="E142" s="190"/>
      <c r="F142" s="136"/>
    </row>
    <row r="143" spans="1:5" ht="15.75">
      <c r="A143" s="73"/>
      <c r="B143" s="93"/>
      <c r="C143" s="93"/>
      <c r="D143" s="93"/>
      <c r="E143" s="93"/>
    </row>
    <row r="144" spans="1:6" s="79" customFormat="1" ht="15.75">
      <c r="A144" s="74"/>
      <c r="B144" s="191"/>
      <c r="C144" s="191"/>
      <c r="D144" s="191"/>
      <c r="E144" s="191"/>
      <c r="F144" s="54"/>
    </row>
    <row r="145" spans="1:6" s="84" customFormat="1" ht="15.75">
      <c r="A145" s="129">
        <v>16</v>
      </c>
      <c r="B145" s="130" t="s">
        <v>40</v>
      </c>
      <c r="C145" s="82"/>
      <c r="D145" s="82"/>
      <c r="E145" s="82"/>
      <c r="F145" s="83"/>
    </row>
    <row r="146" spans="1:6" s="137" customFormat="1" ht="94.5" customHeight="1">
      <c r="A146" s="140"/>
      <c r="B146" s="168" t="s">
        <v>1</v>
      </c>
      <c r="C146" s="168"/>
      <c r="D146" s="168"/>
      <c r="E146" s="168"/>
      <c r="F146" s="149"/>
    </row>
    <row r="147" spans="1:6" ht="15.75">
      <c r="A147" s="73"/>
      <c r="B147" s="89"/>
      <c r="C147" s="89"/>
      <c r="D147" s="89"/>
      <c r="E147" s="89"/>
      <c r="F147" s="92"/>
    </row>
    <row r="148" spans="1:5" ht="15.75">
      <c r="A148" s="73"/>
      <c r="B148" s="24"/>
      <c r="C148" s="24" t="s">
        <v>53</v>
      </c>
      <c r="D148" s="24"/>
      <c r="E148" s="24"/>
    </row>
    <row r="149" spans="1:6" s="84" customFormat="1" ht="15.75">
      <c r="A149" s="81">
        <v>17</v>
      </c>
      <c r="B149" s="131" t="s">
        <v>61</v>
      </c>
      <c r="C149" s="83"/>
      <c r="D149" s="83"/>
      <c r="E149" s="83"/>
      <c r="F149" s="83"/>
    </row>
    <row r="150" spans="1:6" s="145" customFormat="1" ht="124.5" customHeight="1">
      <c r="A150" s="81"/>
      <c r="B150" s="168" t="s">
        <v>231</v>
      </c>
      <c r="C150" s="168"/>
      <c r="D150" s="168"/>
      <c r="E150" s="168"/>
      <c r="F150" s="83"/>
    </row>
    <row r="151" spans="1:6" s="145" customFormat="1" ht="15.75">
      <c r="A151" s="81"/>
      <c r="B151" s="89"/>
      <c r="C151" s="89"/>
      <c r="D151" s="89"/>
      <c r="E151" s="89"/>
      <c r="F151" s="83"/>
    </row>
    <row r="152" spans="1:6" s="145" customFormat="1" ht="110.25" customHeight="1">
      <c r="A152" s="81"/>
      <c r="B152" s="168" t="s">
        <v>232</v>
      </c>
      <c r="C152" s="168"/>
      <c r="D152" s="168"/>
      <c r="E152" s="168"/>
      <c r="F152" s="83"/>
    </row>
    <row r="153" spans="1:6" s="145" customFormat="1" ht="15.75">
      <c r="A153" s="81"/>
      <c r="B153" s="89"/>
      <c r="C153" s="89"/>
      <c r="D153" s="89"/>
      <c r="E153" s="89"/>
      <c r="F153" s="83"/>
    </row>
    <row r="154" spans="1:6" s="145" customFormat="1" ht="80.25" customHeight="1">
      <c r="A154" s="81"/>
      <c r="B154" s="168" t="s">
        <v>233</v>
      </c>
      <c r="C154" s="168"/>
      <c r="D154" s="168"/>
      <c r="E154" s="168"/>
      <c r="F154" s="148"/>
    </row>
    <row r="155" spans="1:6" s="145" customFormat="1" ht="18">
      <c r="A155" s="81"/>
      <c r="B155" s="89"/>
      <c r="C155" s="89"/>
      <c r="D155" s="89"/>
      <c r="E155" s="89"/>
      <c r="F155" s="148"/>
    </row>
    <row r="156" spans="1:6" s="145" customFormat="1" ht="33" customHeight="1">
      <c r="A156" s="81"/>
      <c r="B156" s="168" t="s">
        <v>234</v>
      </c>
      <c r="C156" s="168"/>
      <c r="D156" s="168"/>
      <c r="E156" s="168"/>
      <c r="F156" s="148"/>
    </row>
    <row r="157" spans="1:6" ht="18">
      <c r="A157" s="73"/>
      <c r="B157" s="89"/>
      <c r="C157" s="89"/>
      <c r="D157" s="89"/>
      <c r="E157" s="89"/>
      <c r="F157" s="90"/>
    </row>
    <row r="158" spans="1:6" ht="18">
      <c r="A158" s="73"/>
      <c r="B158" s="89" t="s">
        <v>221</v>
      </c>
      <c r="C158" s="89"/>
      <c r="D158" s="89"/>
      <c r="E158" s="89"/>
      <c r="F158" s="90"/>
    </row>
    <row r="159" spans="1:5" ht="15.75">
      <c r="A159" s="73">
        <v>18</v>
      </c>
      <c r="B159" s="173" t="s">
        <v>140</v>
      </c>
      <c r="C159" s="173"/>
      <c r="D159" s="173"/>
      <c r="E159" s="173"/>
    </row>
    <row r="160" spans="1:5" ht="15.75">
      <c r="A160" s="73"/>
      <c r="B160" s="176" t="s">
        <v>54</v>
      </c>
      <c r="C160" s="176"/>
      <c r="D160" s="176"/>
      <c r="E160" s="176"/>
    </row>
    <row r="161" spans="1:5" ht="15.75">
      <c r="A161" s="73"/>
      <c r="B161" s="22"/>
      <c r="C161" s="22"/>
      <c r="D161" s="22"/>
      <c r="E161" s="22"/>
    </row>
    <row r="162" spans="1:5" ht="15.75">
      <c r="A162" s="73"/>
      <c r="B162" s="22"/>
      <c r="C162" s="22"/>
      <c r="D162" s="22"/>
      <c r="E162" s="22"/>
    </row>
    <row r="163" spans="1:5" ht="15.75">
      <c r="A163" s="73">
        <v>19</v>
      </c>
      <c r="B163" s="21" t="s">
        <v>156</v>
      </c>
      <c r="C163" s="177"/>
      <c r="D163" s="177"/>
      <c r="E163" s="27"/>
    </row>
    <row r="164" spans="1:5" ht="15.75">
      <c r="A164" s="73"/>
      <c r="B164" s="21"/>
      <c r="C164" s="27" t="s">
        <v>56</v>
      </c>
      <c r="D164" s="28" t="s">
        <v>57</v>
      </c>
      <c r="E164" s="27"/>
    </row>
    <row r="165" spans="1:5" ht="31.5">
      <c r="A165" s="75"/>
      <c r="B165" s="21"/>
      <c r="C165" s="28" t="s">
        <v>207</v>
      </c>
      <c r="D165" s="28" t="s">
        <v>207</v>
      </c>
      <c r="E165" s="28"/>
    </row>
    <row r="166" spans="1:4" ht="15.75">
      <c r="A166" s="73"/>
      <c r="B166" s="21"/>
      <c r="C166" s="28" t="s">
        <v>15</v>
      </c>
      <c r="D166" s="28" t="s">
        <v>15</v>
      </c>
    </row>
    <row r="167" spans="1:4" ht="15.75">
      <c r="A167" s="73"/>
      <c r="B167" s="19" t="s">
        <v>139</v>
      </c>
      <c r="C167" s="77"/>
      <c r="D167" s="77"/>
    </row>
    <row r="168" ht="15.75">
      <c r="A168" s="73"/>
    </row>
    <row r="169" spans="1:4" ht="15.75">
      <c r="A169" s="73"/>
      <c r="B169" s="19" t="s">
        <v>4</v>
      </c>
      <c r="C169" s="100">
        <v>122</v>
      </c>
      <c r="D169" s="100">
        <v>122</v>
      </c>
    </row>
    <row r="170" spans="1:4" ht="15.75">
      <c r="A170" s="73"/>
      <c r="B170" s="19" t="s">
        <v>163</v>
      </c>
      <c r="C170" s="100">
        <v>39</v>
      </c>
      <c r="D170" s="100">
        <v>39</v>
      </c>
    </row>
    <row r="171" spans="1:4" ht="15.75">
      <c r="A171" s="73"/>
      <c r="B171" s="19" t="s">
        <v>162</v>
      </c>
      <c r="C171" s="101">
        <v>-577</v>
      </c>
      <c r="D171" s="101">
        <v>-577</v>
      </c>
    </row>
    <row r="172" spans="1:4" ht="16.5" thickBot="1">
      <c r="A172" s="73"/>
      <c r="C172" s="98">
        <f>SUM(C169:C171)</f>
        <v>-416</v>
      </c>
      <c r="D172" s="98">
        <f>SUM(D169:D171)</f>
        <v>-416</v>
      </c>
    </row>
    <row r="173" spans="1:4" ht="16.5" thickTop="1">
      <c r="A173" s="73"/>
      <c r="C173" s="30"/>
      <c r="D173" s="30"/>
    </row>
    <row r="174" spans="1:6" ht="46.5" customHeight="1">
      <c r="A174" s="73"/>
      <c r="B174" s="174" t="s">
        <v>181</v>
      </c>
      <c r="C174" s="175"/>
      <c r="D174" s="175"/>
      <c r="E174" s="175"/>
      <c r="F174" s="80"/>
    </row>
    <row r="175" spans="1:6" ht="15.75">
      <c r="A175" s="73"/>
      <c r="B175" s="22"/>
      <c r="C175" s="63"/>
      <c r="D175" s="63"/>
      <c r="E175" s="63"/>
      <c r="F175" s="80"/>
    </row>
    <row r="176" spans="1:6" ht="15.75">
      <c r="A176" s="73"/>
      <c r="B176" s="22"/>
      <c r="C176" s="63"/>
      <c r="D176" s="63"/>
      <c r="E176" s="63"/>
      <c r="F176" s="80"/>
    </row>
    <row r="177" spans="1:2" ht="15.75">
      <c r="A177" s="73">
        <v>20</v>
      </c>
      <c r="B177" s="21" t="s">
        <v>129</v>
      </c>
    </row>
    <row r="178" spans="1:5" ht="15.75">
      <c r="A178" s="73"/>
      <c r="B178" s="184" t="s">
        <v>208</v>
      </c>
      <c r="C178" s="184"/>
      <c r="D178" s="184"/>
      <c r="E178" s="184"/>
    </row>
    <row r="179" spans="1:5" ht="15.75">
      <c r="A179" s="73"/>
      <c r="B179" s="62"/>
      <c r="C179" s="62"/>
      <c r="D179" s="62"/>
      <c r="E179" s="62"/>
    </row>
    <row r="180" ht="15.75">
      <c r="A180" s="73"/>
    </row>
    <row r="181" spans="1:2" ht="15.75">
      <c r="A181" s="73">
        <v>21</v>
      </c>
      <c r="B181" s="21" t="s">
        <v>45</v>
      </c>
    </row>
    <row r="182" spans="1:5" ht="30.75" customHeight="1">
      <c r="A182" s="73"/>
      <c r="B182" s="171" t="s">
        <v>158</v>
      </c>
      <c r="C182" s="171"/>
      <c r="D182" s="171"/>
      <c r="E182" s="171"/>
    </row>
    <row r="183" spans="1:5" ht="15.75">
      <c r="A183" s="73"/>
      <c r="B183" s="64"/>
      <c r="C183" s="64"/>
      <c r="D183" s="64"/>
      <c r="E183" s="64"/>
    </row>
    <row r="184" ht="15.75">
      <c r="A184" s="73"/>
    </row>
    <row r="185" spans="1:2" ht="15.75">
      <c r="A185" s="73">
        <v>22</v>
      </c>
      <c r="B185" s="21" t="s">
        <v>25</v>
      </c>
    </row>
    <row r="186" spans="1:5" ht="15.75">
      <c r="A186" s="73"/>
      <c r="B186" s="168" t="s">
        <v>209</v>
      </c>
      <c r="C186" s="169"/>
      <c r="D186" s="169"/>
      <c r="E186" s="169"/>
    </row>
    <row r="187" spans="1:5" ht="15.75">
      <c r="A187" s="73"/>
      <c r="B187" s="89"/>
      <c r="C187" s="103"/>
      <c r="D187" s="103"/>
      <c r="E187" s="103"/>
    </row>
    <row r="188" spans="1:6" s="109" customFormat="1" ht="15.75">
      <c r="A188" s="20"/>
      <c r="B188" s="64"/>
      <c r="C188" s="64"/>
      <c r="D188" s="64"/>
      <c r="E188" s="64"/>
      <c r="F188" s="19"/>
    </row>
    <row r="189" spans="1:2" ht="15.75">
      <c r="A189" s="73">
        <v>23</v>
      </c>
      <c r="B189" s="29" t="s">
        <v>44</v>
      </c>
    </row>
    <row r="190" spans="1:5" ht="15.75" customHeight="1">
      <c r="A190" s="73"/>
      <c r="B190" s="172" t="s">
        <v>52</v>
      </c>
      <c r="C190" s="172"/>
      <c r="D190" s="172"/>
      <c r="E190" s="172"/>
    </row>
    <row r="191" spans="1:4" ht="31.5">
      <c r="A191" s="73"/>
      <c r="D191" s="28" t="s">
        <v>211</v>
      </c>
    </row>
    <row r="192" spans="1:4" ht="15.75">
      <c r="A192" s="73"/>
      <c r="C192" s="77"/>
      <c r="D192" s="28" t="s">
        <v>15</v>
      </c>
    </row>
    <row r="193" spans="1:2" ht="15.75">
      <c r="A193" s="73"/>
      <c r="B193" s="19" t="s">
        <v>33</v>
      </c>
    </row>
    <row r="194" spans="1:4" ht="15.75">
      <c r="A194" s="73"/>
      <c r="B194" s="19" t="s">
        <v>34</v>
      </c>
      <c r="D194" s="87">
        <f>+'BS'!C46</f>
        <v>86065</v>
      </c>
    </row>
    <row r="195" spans="1:4" ht="15.75">
      <c r="A195" s="73"/>
      <c r="B195" s="19" t="s">
        <v>35</v>
      </c>
      <c r="D195" s="87">
        <f>'BS'!C41</f>
        <v>17312</v>
      </c>
    </row>
    <row r="196" spans="1:4" ht="15.75">
      <c r="A196" s="73"/>
      <c r="D196" s="30"/>
    </row>
    <row r="197" spans="1:4" ht="16.5" thickBot="1">
      <c r="A197" s="73"/>
      <c r="B197" s="19" t="s">
        <v>14</v>
      </c>
      <c r="D197" s="56">
        <f>SUM(D194:D196)</f>
        <v>103377</v>
      </c>
    </row>
    <row r="198" spans="1:4" ht="16.5" thickTop="1">
      <c r="A198" s="73"/>
      <c r="D198" s="30"/>
    </row>
    <row r="199" spans="1:5" ht="33" customHeight="1">
      <c r="A199" s="73"/>
      <c r="B199" s="168" t="s">
        <v>210</v>
      </c>
      <c r="C199" s="168"/>
      <c r="D199" s="168"/>
      <c r="E199" s="168"/>
    </row>
    <row r="200" spans="1:5" ht="15.75">
      <c r="A200" s="73"/>
      <c r="B200" s="94"/>
      <c r="C200" s="94"/>
      <c r="D200" s="94"/>
      <c r="E200" s="94"/>
    </row>
    <row r="201" spans="1:6" s="137" customFormat="1" ht="63" customHeight="1">
      <c r="A201" s="140"/>
      <c r="B201" s="170" t="s">
        <v>235</v>
      </c>
      <c r="C201" s="170"/>
      <c r="D201" s="170"/>
      <c r="E201" s="170"/>
      <c r="F201" s="136"/>
    </row>
    <row r="202" spans="1:5" ht="15.75">
      <c r="A202" s="73"/>
      <c r="B202" s="64"/>
      <c r="C202" s="64"/>
      <c r="D202" s="64"/>
      <c r="E202" s="64"/>
    </row>
    <row r="203" spans="1:5" ht="48.75" customHeight="1">
      <c r="A203" s="73"/>
      <c r="B203" s="171" t="s">
        <v>236</v>
      </c>
      <c r="C203" s="171"/>
      <c r="D203" s="171"/>
      <c r="E203" s="171"/>
    </row>
    <row r="204" spans="1:5" ht="15.75">
      <c r="A204" s="73"/>
      <c r="B204" s="64"/>
      <c r="C204" s="64"/>
      <c r="D204" s="64"/>
      <c r="E204" s="64"/>
    </row>
    <row r="205" spans="1:5" ht="15.75">
      <c r="A205" s="73"/>
      <c r="B205" s="171" t="s">
        <v>84</v>
      </c>
      <c r="C205" s="171"/>
      <c r="D205" s="171"/>
      <c r="E205" s="171"/>
    </row>
    <row r="206" spans="1:5" ht="15.75">
      <c r="A206" s="73"/>
      <c r="B206" s="64"/>
      <c r="C206" s="64"/>
      <c r="D206" s="64"/>
      <c r="E206" s="64"/>
    </row>
    <row r="207" spans="1:3" ht="15.75">
      <c r="A207" s="73"/>
      <c r="C207" s="30"/>
    </row>
    <row r="208" spans="1:2" ht="15.75">
      <c r="A208" s="73">
        <v>24</v>
      </c>
      <c r="B208" s="21" t="s">
        <v>26</v>
      </c>
    </row>
    <row r="209" spans="1:5" ht="15.75">
      <c r="A209" s="73"/>
      <c r="B209" s="185" t="s">
        <v>130</v>
      </c>
      <c r="C209" s="185"/>
      <c r="D209" s="185"/>
      <c r="E209" s="185"/>
    </row>
    <row r="210" spans="1:5" ht="15.75">
      <c r="A210" s="73"/>
      <c r="B210" s="34"/>
      <c r="C210" s="34"/>
      <c r="D210" s="34"/>
      <c r="E210" s="34"/>
    </row>
    <row r="211" ht="15.75">
      <c r="A211" s="73"/>
    </row>
    <row r="212" spans="1:6" s="137" customFormat="1" ht="15.75">
      <c r="A212" s="140">
        <v>25</v>
      </c>
      <c r="B212" s="147" t="s">
        <v>27</v>
      </c>
      <c r="C212" s="136"/>
      <c r="D212" s="136"/>
      <c r="E212" s="136"/>
      <c r="F212" s="136"/>
    </row>
    <row r="213" spans="1:6" s="146" customFormat="1" ht="138.75" customHeight="1">
      <c r="A213" s="73" t="s">
        <v>237</v>
      </c>
      <c r="B213" s="184" t="s">
        <v>219</v>
      </c>
      <c r="C213" s="184"/>
      <c r="D213" s="184"/>
      <c r="E213" s="184"/>
      <c r="F213" s="19"/>
    </row>
    <row r="214" spans="1:6" s="146" customFormat="1" ht="15.75">
      <c r="A214" s="73"/>
      <c r="B214" s="64"/>
      <c r="C214" s="64"/>
      <c r="D214" s="64"/>
      <c r="E214" s="64"/>
      <c r="F214" s="19"/>
    </row>
    <row r="215" spans="1:6" s="146" customFormat="1" ht="138.75" customHeight="1">
      <c r="A215" s="73" t="s">
        <v>238</v>
      </c>
      <c r="B215" s="184" t="s">
        <v>239</v>
      </c>
      <c r="C215" s="184"/>
      <c r="D215" s="184"/>
      <c r="E215" s="184"/>
      <c r="F215" s="19"/>
    </row>
    <row r="216" spans="1:6" s="146" customFormat="1" ht="15.75">
      <c r="A216" s="73"/>
      <c r="B216" s="19"/>
      <c r="C216" s="19"/>
      <c r="D216" s="19"/>
      <c r="E216" s="19"/>
      <c r="F216" s="19"/>
    </row>
    <row r="217" spans="1:6" s="146" customFormat="1" ht="30" customHeight="1">
      <c r="A217" s="73"/>
      <c r="B217" s="186" t="s">
        <v>220</v>
      </c>
      <c r="C217" s="186"/>
      <c r="D217" s="186"/>
      <c r="E217" s="186"/>
      <c r="F217" s="19"/>
    </row>
    <row r="218" spans="1:5" ht="15.75">
      <c r="A218" s="73"/>
      <c r="B218" s="108"/>
      <c r="C218" s="108"/>
      <c r="D218" s="108"/>
      <c r="E218" s="108"/>
    </row>
    <row r="219" ht="15.75">
      <c r="A219" s="73"/>
    </row>
    <row r="220" spans="1:2" ht="15.75">
      <c r="A220" s="73">
        <v>26</v>
      </c>
      <c r="B220" s="21" t="s">
        <v>36</v>
      </c>
    </row>
    <row r="221" spans="1:5" ht="15.75">
      <c r="A221" s="73"/>
      <c r="B221" s="184" t="s">
        <v>212</v>
      </c>
      <c r="C221" s="184"/>
      <c r="D221" s="184"/>
      <c r="E221" s="184"/>
    </row>
    <row r="222" spans="1:5" ht="15.75">
      <c r="A222" s="73"/>
      <c r="B222" s="62"/>
      <c r="C222" s="62"/>
      <c r="D222" s="62"/>
      <c r="E222" s="62"/>
    </row>
    <row r="223" spans="1:6" s="137" customFormat="1" ht="63.75" customHeight="1">
      <c r="A223" s="140"/>
      <c r="B223" s="168" t="s">
        <v>3</v>
      </c>
      <c r="C223" s="168"/>
      <c r="D223" s="168"/>
      <c r="E223" s="168"/>
      <c r="F223" s="136"/>
    </row>
    <row r="224" spans="1:5" ht="15.75" customHeight="1">
      <c r="A224" s="73"/>
      <c r="B224" s="54"/>
      <c r="C224" s="54"/>
      <c r="D224" s="54"/>
      <c r="E224" s="54"/>
    </row>
    <row r="225" spans="1:5" ht="15.75">
      <c r="A225" s="73"/>
      <c r="B225" s="54"/>
      <c r="C225" s="54"/>
      <c r="D225" s="54"/>
      <c r="E225" s="54"/>
    </row>
    <row r="226" spans="1:2" ht="15.75">
      <c r="A226" s="73">
        <v>27</v>
      </c>
      <c r="B226" s="21" t="s">
        <v>50</v>
      </c>
    </row>
    <row r="227" spans="1:2" ht="15.75">
      <c r="A227" s="73"/>
      <c r="B227" s="95" t="s">
        <v>146</v>
      </c>
    </row>
    <row r="228" spans="1:5" ht="30.75" customHeight="1">
      <c r="A228" s="73"/>
      <c r="B228" s="171" t="s">
        <v>93</v>
      </c>
      <c r="C228" s="171"/>
      <c r="D228" s="171"/>
      <c r="E228" s="171"/>
    </row>
    <row r="229" ht="15.75">
      <c r="A229" s="73"/>
    </row>
    <row r="230" spans="1:4" ht="15.75">
      <c r="A230" s="73"/>
      <c r="C230" s="28" t="s">
        <v>56</v>
      </c>
      <c r="D230" s="28" t="s">
        <v>57</v>
      </c>
    </row>
    <row r="231" spans="1:4" ht="31.5">
      <c r="A231" s="73"/>
      <c r="C231" s="28" t="s">
        <v>207</v>
      </c>
      <c r="D231" s="28" t="s">
        <v>207</v>
      </c>
    </row>
    <row r="232" spans="1:2" ht="15.75">
      <c r="A232" s="73"/>
      <c r="B232" s="57" t="s">
        <v>28</v>
      </c>
    </row>
    <row r="233" spans="1:4" ht="15.75">
      <c r="A233" s="73"/>
      <c r="B233" s="19" t="s">
        <v>131</v>
      </c>
      <c r="C233" s="26">
        <f>+'IS'!C38</f>
        <v>27766</v>
      </c>
      <c r="D233" s="26">
        <f>+'IS'!G38</f>
        <v>27766</v>
      </c>
    </row>
    <row r="234" spans="1:4" ht="15.75">
      <c r="A234" s="73"/>
      <c r="B234" s="19" t="s">
        <v>51</v>
      </c>
      <c r="C234" s="87">
        <v>352984</v>
      </c>
      <c r="D234" s="87">
        <v>352984</v>
      </c>
    </row>
    <row r="235" ht="15.75">
      <c r="A235" s="73"/>
    </row>
    <row r="236" spans="1:4" ht="15.75">
      <c r="A236" s="73"/>
      <c r="B236" s="19" t="s">
        <v>59</v>
      </c>
      <c r="C236" s="58">
        <f>C233*100/C234</f>
        <v>7.866078915758221</v>
      </c>
      <c r="D236" s="58">
        <f>D233*100/D234</f>
        <v>7.866078915758221</v>
      </c>
    </row>
    <row r="237" spans="1:4" ht="15.75">
      <c r="A237" s="73"/>
      <c r="C237" s="58"/>
      <c r="D237" s="58"/>
    </row>
    <row r="238" spans="1:4" ht="15.75">
      <c r="A238" s="73"/>
      <c r="B238" s="95" t="s">
        <v>145</v>
      </c>
      <c r="C238" s="58"/>
      <c r="D238" s="58"/>
    </row>
    <row r="239" spans="1:5" ht="63" customHeight="1">
      <c r="A239" s="73"/>
      <c r="B239" s="184" t="s">
        <v>135</v>
      </c>
      <c r="C239" s="184"/>
      <c r="D239" s="184"/>
      <c r="E239" s="184"/>
    </row>
    <row r="240" spans="1:4" ht="15.75">
      <c r="A240" s="73"/>
      <c r="C240" s="28" t="s">
        <v>56</v>
      </c>
      <c r="D240" s="28" t="s">
        <v>57</v>
      </c>
    </row>
    <row r="241" spans="1:4" ht="31.5">
      <c r="A241" s="73"/>
      <c r="C241" s="28" t="s">
        <v>207</v>
      </c>
      <c r="D241" s="28" t="s">
        <v>207</v>
      </c>
    </row>
    <row r="242" spans="1:2" ht="15.75">
      <c r="A242" s="73"/>
      <c r="B242" s="57" t="s">
        <v>136</v>
      </c>
    </row>
    <row r="243" spans="1:4" ht="15.75">
      <c r="A243" s="73"/>
      <c r="B243" s="19" t="s">
        <v>131</v>
      </c>
      <c r="C243" s="26">
        <f>+C233</f>
        <v>27766</v>
      </c>
      <c r="D243" s="26">
        <f>+D233</f>
        <v>27766</v>
      </c>
    </row>
    <row r="244" spans="1:4" ht="15.75">
      <c r="A244" s="73"/>
      <c r="C244" s="26"/>
      <c r="D244" s="26"/>
    </row>
    <row r="245" spans="1:4" ht="15.75">
      <c r="A245" s="73"/>
      <c r="B245" s="19" t="s">
        <v>51</v>
      </c>
      <c r="C245" s="87">
        <v>352984</v>
      </c>
      <c r="D245" s="87">
        <v>352984</v>
      </c>
    </row>
    <row r="246" spans="1:4" ht="15.75">
      <c r="A246" s="73"/>
      <c r="B246" s="19" t="s">
        <v>137</v>
      </c>
      <c r="C246" s="87">
        <v>4216</v>
      </c>
      <c r="D246" s="87">
        <v>4216</v>
      </c>
    </row>
    <row r="247" spans="1:4" ht="16.5" thickBot="1">
      <c r="A247" s="73"/>
      <c r="B247" s="19" t="s">
        <v>155</v>
      </c>
      <c r="C247" s="56">
        <f>SUM(C245:C246)</f>
        <v>357200</v>
      </c>
      <c r="D247" s="56">
        <f>SUM(D245:D246)</f>
        <v>357200</v>
      </c>
    </row>
    <row r="248" ht="16.5" thickTop="1">
      <c r="A248" s="73"/>
    </row>
    <row r="249" spans="1:4" ht="15.75">
      <c r="A249" s="73"/>
      <c r="B249" s="19" t="s">
        <v>138</v>
      </c>
      <c r="C249" s="58">
        <f>C243/C247*100</f>
        <v>7.7732362821948495</v>
      </c>
      <c r="D249" s="58">
        <f>D243/D247*100</f>
        <v>7.7732362821948495</v>
      </c>
    </row>
    <row r="250" spans="1:4" ht="15.75">
      <c r="A250" s="73"/>
      <c r="C250" s="58"/>
      <c r="D250" s="58"/>
    </row>
    <row r="251" spans="1:5" ht="15.75">
      <c r="A251" s="73"/>
      <c r="B251" s="171" t="s">
        <v>47</v>
      </c>
      <c r="C251" s="171"/>
      <c r="D251" s="171"/>
      <c r="E251" s="171"/>
    </row>
    <row r="252" spans="1:5" ht="15.75">
      <c r="A252" s="73"/>
      <c r="B252" s="64"/>
      <c r="C252" s="64"/>
      <c r="D252" s="64"/>
      <c r="E252" s="64"/>
    </row>
    <row r="253" spans="1:5" ht="15.75">
      <c r="A253" s="73"/>
      <c r="B253" s="64"/>
      <c r="C253" s="64"/>
      <c r="D253" s="64"/>
      <c r="E253" s="64"/>
    </row>
    <row r="254" spans="1:2" ht="15.75">
      <c r="A254" s="73">
        <v>28</v>
      </c>
      <c r="B254" s="21" t="s">
        <v>37</v>
      </c>
    </row>
    <row r="255" spans="1:5" ht="30.75" customHeight="1">
      <c r="A255" s="73"/>
      <c r="B255" s="171" t="s">
        <v>213</v>
      </c>
      <c r="C255" s="171"/>
      <c r="D255" s="171"/>
      <c r="E255" s="171"/>
    </row>
  </sheetData>
  <sheetProtection password="B5C0" sheet="1" selectLockedCells="1" selectUnlockedCells="1"/>
  <mergeCells count="54">
    <mergeCell ref="B142:E142"/>
    <mergeCell ref="B132:E132"/>
    <mergeCell ref="B205:E205"/>
    <mergeCell ref="B134:E134"/>
    <mergeCell ref="B178:E178"/>
    <mergeCell ref="B203:E203"/>
    <mergeCell ref="B136:E136"/>
    <mergeCell ref="B146:E146"/>
    <mergeCell ref="B144:E144"/>
    <mergeCell ref="B199:E199"/>
    <mergeCell ref="B97:E97"/>
    <mergeCell ref="B80:E80"/>
    <mergeCell ref="B139:E139"/>
    <mergeCell ref="B99:E99"/>
    <mergeCell ref="B84:E84"/>
    <mergeCell ref="B126:E126"/>
    <mergeCell ref="B130:E130"/>
    <mergeCell ref="B95:E95"/>
    <mergeCell ref="B53:E53"/>
    <mergeCell ref="B40:E40"/>
    <mergeCell ref="B32:E32"/>
    <mergeCell ref="B42:E42"/>
    <mergeCell ref="B38:E38"/>
    <mergeCell ref="B36:E36"/>
    <mergeCell ref="B255:E255"/>
    <mergeCell ref="B221:E221"/>
    <mergeCell ref="B209:E209"/>
    <mergeCell ref="B251:E251"/>
    <mergeCell ref="B239:E239"/>
    <mergeCell ref="B228:E228"/>
    <mergeCell ref="B223:E223"/>
    <mergeCell ref="B213:E213"/>
    <mergeCell ref="B217:E217"/>
    <mergeCell ref="B215:E215"/>
    <mergeCell ref="B160:E160"/>
    <mergeCell ref="C163:D163"/>
    <mergeCell ref="B10:E10"/>
    <mergeCell ref="B12:E12"/>
    <mergeCell ref="B20:E20"/>
    <mergeCell ref="B19:E19"/>
    <mergeCell ref="B16:E16"/>
    <mergeCell ref="B15:E15"/>
    <mergeCell ref="B28:E28"/>
    <mergeCell ref="B24:E24"/>
    <mergeCell ref="B156:E156"/>
    <mergeCell ref="B186:E186"/>
    <mergeCell ref="B201:E201"/>
    <mergeCell ref="B150:E150"/>
    <mergeCell ref="B152:E152"/>
    <mergeCell ref="B154:E154"/>
    <mergeCell ref="B182:E182"/>
    <mergeCell ref="B190:E190"/>
    <mergeCell ref="B159:E159"/>
    <mergeCell ref="B174:E174"/>
  </mergeCells>
  <printOptions horizontalCentered="1"/>
  <pageMargins left="0.25" right="0.24" top="0.42" bottom="0.17" header="0.5" footer="0.22"/>
  <pageSetup fitToHeight="10" horizontalDpi="600" verticalDpi="600" orientation="portrait" scale="88" r:id="rId2"/>
  <rowBreaks count="7" manualBreakCount="7">
    <brk id="41" max="255" man="1"/>
    <brk id="84" max="4" man="1"/>
    <brk id="127" max="4" man="1"/>
    <brk id="151" max="4" man="1"/>
    <brk id="184" max="255" man="1"/>
    <brk id="214" max="4" man="1"/>
    <brk id="2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ling.ling.ho</cp:lastModifiedBy>
  <cp:lastPrinted>2009-05-22T19:40:46Z</cp:lastPrinted>
  <dcterms:created xsi:type="dcterms:W3CDTF">2003-08-01T03:54:06Z</dcterms:created>
  <dcterms:modified xsi:type="dcterms:W3CDTF">2009-05-26T07:37:38Z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-1923355012</vt:i4>
  </property>
  <property fmtid="{D5CDD505-2E9C-101B-9397-08002B2CF9AE}" pid="3" name="_EmailSubject">
    <vt:lpwstr>Coastal 1st Quarter 2004</vt:lpwstr>
  </property>
  <property fmtid="{D5CDD505-2E9C-101B-9397-08002B2CF9AE}" pid="4" name="_AuthorEmail">
    <vt:lpwstr>coastal@tm.net.my</vt:lpwstr>
  </property>
  <property fmtid="{D5CDD505-2E9C-101B-9397-08002B2CF9AE}" pid="5" name="_AuthorEmailDisplayName">
    <vt:lpwstr>nshong</vt:lpwstr>
  </property>
  <property fmtid="{D5CDD505-2E9C-101B-9397-08002B2CF9AE}" pid="6" name="_ReviewingToolsShownOnce">
    <vt:lpwstr/>
  </property>
</Properties>
</file>